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0" windowWidth="19420" windowHeight="11020" activeTab="1"/>
  </bookViews>
  <sheets>
    <sheet name="Свод" sheetId="1" r:id="rId1"/>
    <sheet name="ПП1" sheetId="2" r:id="rId2"/>
    <sheet name="ПП2" sheetId="3" r:id="rId3"/>
    <sheet name="ПП3" sheetId="4" r:id="rId4"/>
    <sheet name="ПП4" sheetId="5" r:id="rId5"/>
    <sheet name="ПП5" sheetId="6" r:id="rId6"/>
    <sheet name="ПП7" sheetId="7" r:id="rId7"/>
  </sheets>
  <definedNames/>
  <calcPr fullCalcOnLoad="1"/>
</workbook>
</file>

<file path=xl/sharedStrings.xml><?xml version="1.0" encoding="utf-8"?>
<sst xmlns="http://schemas.openxmlformats.org/spreadsheetml/2006/main" count="345" uniqueCount="147">
  <si>
    <t>ед.изм</t>
  </si>
  <si>
    <t>…</t>
  </si>
  <si>
    <t>Cel - оценка степени достижения цели, решения задачи государственной программы (подпрограммы)</t>
  </si>
  <si>
    <t>n</t>
  </si>
  <si>
    <t>Mer - оценка степени реализации мероприятий государственной программы (подпрограммы)</t>
  </si>
  <si>
    <t xml:space="preserve">                                   m
Cel = (1 / m) x SUM (Si),
                                  i=1
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</si>
  <si>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</si>
  <si>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</si>
  <si>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</si>
  <si>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</si>
  <si>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</si>
  <si>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</si>
  <si>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 Pi -плановое значение индикатора (показателя) </t>
  </si>
  <si>
    <t>Fi - фактическое значение индикатолра (показателя)</t>
  </si>
  <si>
    <t xml:space="preserve">Наименование индикатора (показателя) </t>
  </si>
  <si>
    <t>Виды результатов оценки</t>
  </si>
  <si>
    <t>Таблица  № 3</t>
  </si>
  <si>
    <t>Градации оценки эффективности реализации государственной программы Калужской области (подпрограммы)</t>
  </si>
  <si>
    <t>**) 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</si>
  <si>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 xml:space="preserve">Примечание:  **) В случае превышения 100% выполнения планового значения индикатора (показателя) указывается значение равным 100%.
</t>
  </si>
  <si>
    <t>Границы диапазона оценки</t>
  </si>
  <si>
    <t>Сумма значений x 100%</t>
  </si>
  <si>
    <t xml:space="preserve">Примечание: ***) В случае отсутствия в 2016 году в государственной программе (подпрограмме) контрольных событий расчет комплексной оценки принимается равной оценке степени достижения цели и решения задачи государственной программы (подпрограммы).
</t>
  </si>
  <si>
    <t>1-й вариант расчета комплексной оценки эффективности реализации государственной программы, если в ее состав  входят подпрограммы:  ОГП = 0,5 * Cel ГП  + 0,5 * Оппсв, где ОГП - комплексная оценка государственной программы, Оппсв  - средняя величина комплексных оценок подпрограмм, входящих в государственную программу</t>
  </si>
  <si>
    <t>Комплексная оценка эфективности релизации государственной программы ***)</t>
  </si>
  <si>
    <t>Критерий 2 - Степень оценки эффективности подпрограмм</t>
  </si>
  <si>
    <r>
      <rPr>
        <sz val="10"/>
        <color indexed="8"/>
        <rFont val="Times New Roman"/>
        <family val="1"/>
      </rPr>
      <t>О</t>
    </r>
    <r>
      <rPr>
        <vertAlign val="superscript"/>
        <sz val="10"/>
        <color indexed="8"/>
        <rFont val="Times New Roman"/>
        <family val="1"/>
      </rPr>
      <t xml:space="preserve">ПП - </t>
    </r>
    <r>
      <rPr>
        <sz val="10"/>
        <color indexed="8"/>
        <rFont val="Times New Roman"/>
        <family val="1"/>
      </rPr>
      <t>Комплексная оценка эффективности реализации подпрограммы</t>
    </r>
    <r>
      <rPr>
        <vertAlign val="superscript"/>
        <sz val="8"/>
        <color indexed="8"/>
        <rFont val="Times New Roman"/>
        <family val="1"/>
      </rPr>
      <t xml:space="preserve">
</t>
    </r>
    <r>
      <rPr>
        <sz val="8"/>
        <color indexed="8"/>
        <rFont val="Times New Roman"/>
        <family val="1"/>
      </rPr>
      <t xml:space="preserve">
</t>
    </r>
  </si>
  <si>
    <t xml:space="preserve">Критерий 1 - Степень достижения целей и решения задач государственной программы </t>
  </si>
  <si>
    <t>Наименование подпрограммы</t>
  </si>
  <si>
    <r>
      <t xml:space="preserve">Расчет оценки эффективности реализации государственной программы  Калужской области"Экономическое развитие в Калужской области" </t>
    </r>
    <r>
      <rPr>
        <b/>
        <sz val="16"/>
        <color indexed="8"/>
        <rFont val="Times New Roman"/>
        <family val="1"/>
      </rPr>
      <t xml:space="preserve"> в 2016 году  
</t>
    </r>
  </si>
  <si>
    <t>Инвестиции в основной капитал без учета бюджетных средств на душу населения</t>
  </si>
  <si>
    <t xml:space="preserve">Отношение числа высокопроизводительных рабочих мест к среднегодовой численности занятого населения в Калужской области </t>
  </si>
  <si>
    <t>тыс. руб.</t>
  </si>
  <si>
    <t>%</t>
  </si>
  <si>
    <t>Подпрограмма "Формирование благоприятной инвестиционной среды в Калужской области"</t>
  </si>
  <si>
    <t>Подпрограмма "Развитие промышленного сектора экономики Калужской области"</t>
  </si>
  <si>
    <t>Подпрограмма "Развитие промышленности строительных материалов и индустриального домостроения в Калужской области"</t>
  </si>
  <si>
    <t>Подпрограмма "Применение композиционных материалов и изделий из них в Калужской области"</t>
  </si>
  <si>
    <t>Подпрограмма "Организация транспортного обслуживания населения на территории Калужской области"</t>
  </si>
  <si>
    <t>Подпрограмма " Развитие торговли в Калужской области"</t>
  </si>
  <si>
    <t>Подпрограмма "Совершенствование государственного управления и регулирования в Калужской области"</t>
  </si>
  <si>
    <t xml:space="preserve">Расчет оценки эффективности реализации  "Формирование благоприятной инвестиционной среды в Калужской области" государственной программы Калужской области  "Экономическое развитие в Калужской области" в 2016 году  </t>
  </si>
  <si>
    <t xml:space="preserve">Критерий 1 - Степень  достижения целей и решения задач государственной программы (подпрограммы) </t>
  </si>
  <si>
    <t>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</si>
  <si>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>Количество новых производств, открытых на территории Калужской области (нарастающим итогом)</t>
  </si>
  <si>
    <t>ед.</t>
  </si>
  <si>
    <t>Количество новых рабочих мест. Созданных в Калужской области (нарастающим итогом)</t>
  </si>
  <si>
    <t>тыс. рабочих мест</t>
  </si>
  <si>
    <t>Объем инвестиций резидентов особых экономических зон (нарастающим итогом)</t>
  </si>
  <si>
    <t>млрд. руб.</t>
  </si>
  <si>
    <t>Критерий 2 - Степень реализации контрольных мероприятий государственной программы (подпрограммы)</t>
  </si>
  <si>
    <t>Наименование контрольных мероприятий</t>
  </si>
  <si>
    <t>Rj - показатель достижения ожидаемого непосредственного результата j-го контрольного мероприятия государственной программы (подпрограммы), определяемый в случае достижения непосредственного результата в отчетном периоде как "1", в случае недостижения непосредственного результата - как "0"</t>
  </si>
  <si>
    <t xml:space="preserve">             n
Mer = (1 / n) x SUM (Rj x 100%),
            j=1</t>
  </si>
  <si>
    <t xml:space="preserve">обеспечит проведение ежегодного международного форума по развитию автомобилестроения и производства автокомпонентов "АвтоЭволюция"
</t>
  </si>
  <si>
    <t xml:space="preserve">обеспечит проведение ежегодного международный форум «ФармЭволюция 2016. Построение среды для фарминноваций в России: вызовы и перспективы
</t>
  </si>
  <si>
    <t>Комплексная оценка эфективности релизации государственной программы (подпрограммы) *</t>
  </si>
  <si>
    <t>O = 0,8*Cel + 0,2*Mer</t>
  </si>
  <si>
    <t xml:space="preserve">O - комплексная оценка эффективности реализации государственной программы </t>
  </si>
  <si>
    <t>Градации оценки эффективности реализации государственной программы Калужской области</t>
  </si>
  <si>
    <t xml:space="preserve">"Примечание: *) В случае отсутствия в 2016 году в государственной программе (подпрограмме) контрольных событий расчет комплексной оценки принимается равной оценке степени достижения цели и решения задачи государственной программы (подпрограммы).
"     
</t>
  </si>
  <si>
    <t xml:space="preserve">Примечание: *) Расчет оценки эффективности реализации проводится в целом по государстенной программе и по каждой подпрограмме </t>
  </si>
  <si>
    <t xml:space="preserve">Критерий 1 - Степень достижения целей и решения задач государственной программы (подпрограммы) </t>
  </si>
  <si>
    <t>Доля продукции высокотехнологичных и наукоемких отраслей экономики в валовом региональном продукте****</t>
  </si>
  <si>
    <t>Темп роста объема отгруженных товаров собственного производства, выполненных работ и услуг собственными силами промышленными предприятиями Калужской области</t>
  </si>
  <si>
    <t>Темп снижения удельного расхода электроэнергии на производство отдельных видов продукции, в том числе:</t>
  </si>
  <si>
    <t>бумага*****</t>
  </si>
  <si>
    <t>литье чугунное*****</t>
  </si>
  <si>
    <t>изделия колбасные*****</t>
  </si>
  <si>
    <t>Сумма значений</t>
  </si>
  <si>
    <t>Комплексная оценка эфективности релизации государственной программы (подпрограммы)</t>
  </si>
  <si>
    <t>1 вариант расчета комплексной оценки эффективности реализации государственной программы (подпрограммы)</t>
  </si>
  <si>
    <t xml:space="preserve">***)  2 вариант расчета комплексной оценки эффективности реализации государственной программы (подпрограммы) </t>
  </si>
  <si>
    <t>**** Преведены оценочные показатели, фактический показатель за 2016 год будет опубликован Росстатом в первом полугодии 2018</t>
  </si>
  <si>
    <t>***** Приведены оценочные показатели, фактические показатели за 2016 год будут предоставлены Калугастатом в первом плугодии 2017 года</t>
  </si>
  <si>
    <t>Контрольные мероприятия не установлены</t>
  </si>
  <si>
    <r>
      <t xml:space="preserve">Расчет оценки эффективности реализации подпрограммы "Развитие промышленного сектора экономики Калужской облати" государственной программы  Калужской области "Эконмическое развитие в Калужской области в 2016 году </t>
    </r>
    <r>
      <rPr>
        <b/>
        <sz val="16"/>
        <color indexed="8"/>
        <rFont val="Times New Roman"/>
        <family val="1"/>
      </rPr>
      <t xml:space="preserve">
</t>
    </r>
  </si>
  <si>
    <t xml:space="preserve">Расчет оценки эффективности реализации государственной программы Калужской области  "Развитие промышленности строительных материалов и индустриального домостроения в Калужской области" государственной программы Калужской области
"Экономическое развитие в Калужской области"  в 2016 году  
</t>
  </si>
  <si>
    <t>1</t>
  </si>
  <si>
    <t xml:space="preserve">Производство основных видов строительных материалов, изделий и конструкций:
</t>
  </si>
  <si>
    <t>1.1</t>
  </si>
  <si>
    <t>цемент (портландцемент)</t>
  </si>
  <si>
    <t>тыс. т</t>
  </si>
  <si>
    <t>1.2</t>
  </si>
  <si>
    <t>стеновые материалы</t>
  </si>
  <si>
    <t>млн шт. усл. к.</t>
  </si>
  <si>
    <t>1.3</t>
  </si>
  <si>
    <t>конструкции и детали сборные железобетонные</t>
  </si>
  <si>
    <t>тыс. куб. м</t>
  </si>
  <si>
    <t>1.4</t>
  </si>
  <si>
    <t>материалы строительные нерудные (галька, гравий, щебень)</t>
  </si>
  <si>
    <t>1.5</t>
  </si>
  <si>
    <t xml:space="preserve">комплекты деревянных деталей для стандартных домов со стенами из местных строительных материалов </t>
  </si>
  <si>
    <t>тыс. кв. м</t>
  </si>
  <si>
    <t>2</t>
  </si>
  <si>
    <t>Производственные мощности:</t>
  </si>
  <si>
    <t>2.1</t>
  </si>
  <si>
    <t>2.2</t>
  </si>
  <si>
    <t>2.3</t>
  </si>
  <si>
    <t>2.4</t>
  </si>
  <si>
    <t>2.5</t>
  </si>
  <si>
    <t>3</t>
  </si>
  <si>
    <t xml:space="preserve"> Ввод производственных мощностей:</t>
  </si>
  <si>
    <t>3.2</t>
  </si>
  <si>
    <t>3.3</t>
  </si>
  <si>
    <t xml:space="preserve">тыс. куб. м </t>
  </si>
  <si>
    <t>3.4</t>
  </si>
  <si>
    <t>4</t>
  </si>
  <si>
    <t>Степень износа основных фондов предприятий отрасли, %</t>
  </si>
  <si>
    <t>Отсутствуют</t>
  </si>
  <si>
    <t xml:space="preserve">Расчет оценки эффективности реализации подпрограммы "Применение композиционных материалов и изделий из них в Калужской области" государственной программы Калужской области "Экономическое развитие в Калужской области в 2016 году  
</t>
  </si>
  <si>
    <t xml:space="preserve">Темп роста объёма отгруженной продукции организациями-производителями композиционных материалов и изделий из них
</t>
  </si>
  <si>
    <t xml:space="preserve">"Примечание: *) В случае отсутствия в 2015 году в государственной программе (подпрограмме) контрольных событий расчет комплексной оценки принимается равной оценке степени достижения цели и решения задачи государственной программы (подпрограммы).
"     
</t>
  </si>
  <si>
    <t xml:space="preserve">Расчет оценки эффективности реализации подпрограммы "Организация транспортного обслуживания населения на территории Калужской области" государственной
программы "Экономическое развитие в Калужской области" в 2016 году  
</t>
  </si>
  <si>
    <t xml:space="preserve">Транспортная подвижность населения области в межмуниципальном и пригородном сообщении </t>
  </si>
  <si>
    <t>пасс. км в год на 1 жителя области</t>
  </si>
  <si>
    <t>Количество выполненных рейсов в год:</t>
  </si>
  <si>
    <t>автомобильным транспортом</t>
  </si>
  <si>
    <t>железнодорожным транспортом</t>
  </si>
  <si>
    <t>воздушным транспортом</t>
  </si>
  <si>
    <t>в том числе по субсидируемым маршрутам</t>
  </si>
  <si>
    <t>Количество ежегодно перевезенных пассажиров</t>
  </si>
  <si>
    <t>тыс.чел.</t>
  </si>
  <si>
    <t>железнодорожным транспортом обучающихся</t>
  </si>
  <si>
    <t>Не предусмотрены</t>
  </si>
  <si>
    <r>
      <t xml:space="preserve">Расчет оценки эффективности реализации подпрограммы "Развитие торговли в Калужской области" государственной программы Калужской области "Экономическое развитие в Калужской области" </t>
    </r>
    <r>
      <rPr>
        <b/>
        <sz val="16"/>
        <color indexed="8"/>
        <rFont val="Times New Roman"/>
        <family val="1"/>
      </rPr>
      <t xml:space="preserve"> в 2016 году  *)
</t>
    </r>
  </si>
  <si>
    <t>Доля магазинов, применяющих безналичную систему оплаты за товар</t>
  </si>
  <si>
    <t>Доля магазинов, практикубщих самообслуживание покупателей</t>
  </si>
  <si>
    <t>Степень достижения суммарного норматива минимальной обеспеченности населения площадью торговых объектов по территориям, где обеспеченность населения площадью торговых объектов меньше установленного значения суммарного норматива,</t>
  </si>
  <si>
    <t>в том числе:</t>
  </si>
  <si>
    <t>Износковский район</t>
  </si>
  <si>
    <t>Мосальский район</t>
  </si>
  <si>
    <t>Думиничский район</t>
  </si>
  <si>
    <t>Перемышльский район</t>
  </si>
  <si>
    <t>Барятинский район</t>
  </si>
  <si>
    <t>Ферзиковский район</t>
  </si>
  <si>
    <t>Ульяновский район</t>
  </si>
  <si>
    <t>Доля продовольственных товаров местных производителей в товарообороте розничных торговых сетей всего, в том числе:</t>
  </si>
  <si>
    <t>- хлеб и хлебобулочные изделия</t>
  </si>
  <si>
    <t>- молоко и молочная продукция</t>
  </si>
  <si>
    <t>- мясо, колбасные изделия, мясные полуфабрикаты</t>
  </si>
  <si>
    <t>Количество нестационарных и мобильных торговых объектов</t>
  </si>
  <si>
    <t>Проведение конкурсов на лучшее предприятие потребительского рынка области</t>
  </si>
  <si>
    <t>Проведение конкурсов на лучшего продавца, повара</t>
  </si>
  <si>
    <t>Организация и проведение смотра-конкурса "Покупаем Калужское", в том числе организация телепередачи "Высший сорт"</t>
  </si>
  <si>
    <t>Комплексная оценка эфективности релизации подпрограммы</t>
  </si>
  <si>
    <t xml:space="preserve">Расчета комплексной оценки эффективности реализации подпрограммы: ОПП = 0,8 * Cel + 0,2 * Mer, где ОПП - комплексная оценка подпрограммы
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</si>
</sst>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vertAlign val="superscript"/>
      <sz val="8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wrapText="1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3" xfId="0" applyFont="1" applyBorder="1" applyAlignment="1">
      <alignment/>
    </xf>
    <xf numFmtId="0" fontId="48" fillId="33" borderId="0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/>
    </xf>
    <xf numFmtId="0" fontId="50" fillId="0" borderId="0" xfId="0" applyFont="1" applyAlignment="1">
      <alignment horizontal="left" vertical="top" wrapText="1"/>
    </xf>
    <xf numFmtId="0" fontId="49" fillId="0" borderId="11" xfId="0" applyFont="1" applyBorder="1" applyAlignment="1">
      <alignment horizontal="center" vertical="center" wrapText="1"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18" xfId="0" applyFont="1" applyBorder="1" applyAlignment="1">
      <alignment/>
    </xf>
    <xf numFmtId="0" fontId="48" fillId="0" borderId="0" xfId="0" applyFont="1" applyBorder="1" applyAlignment="1">
      <alignment horizontal="left" vertical="top" wrapText="1"/>
    </xf>
    <xf numFmtId="0" fontId="48" fillId="0" borderId="0" xfId="0" applyFont="1" applyFill="1" applyBorder="1" applyAlignment="1">
      <alignment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9" fillId="0" borderId="19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170" fontId="48" fillId="7" borderId="22" xfId="0" applyNumberFormat="1" applyFont="1" applyFill="1" applyBorder="1" applyAlignment="1">
      <alignment/>
    </xf>
    <xf numFmtId="170" fontId="48" fillId="0" borderId="14" xfId="0" applyNumberFormat="1" applyFont="1" applyBorder="1" applyAlignment="1">
      <alignment horizontal="center" vertical="center"/>
    </xf>
    <xf numFmtId="170" fontId="48" fillId="0" borderId="14" xfId="0" applyNumberFormat="1" applyFont="1" applyBorder="1" applyAlignment="1">
      <alignment/>
    </xf>
    <xf numFmtId="170" fontId="48" fillId="7" borderId="15" xfId="0" applyNumberFormat="1" applyFont="1" applyFill="1" applyBorder="1" applyAlignment="1">
      <alignment vertical="top" wrapText="1"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 wrapText="1"/>
    </xf>
    <xf numFmtId="164" fontId="4" fillId="33" borderId="14" xfId="0" applyNumberFormat="1" applyFont="1" applyFill="1" applyBorder="1" applyAlignment="1">
      <alignment horizontal="center" vertical="top"/>
    </xf>
    <xf numFmtId="164" fontId="4" fillId="33" borderId="14" xfId="0" applyNumberFormat="1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right" vertical="center" wrapText="1"/>
    </xf>
    <xf numFmtId="0" fontId="50" fillId="0" borderId="0" xfId="0" applyFont="1" applyAlignment="1">
      <alignment horizontal="left" vertical="top" wrapText="1"/>
    </xf>
    <xf numFmtId="0" fontId="48" fillId="0" borderId="14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/>
    </xf>
    <xf numFmtId="170" fontId="49" fillId="0" borderId="23" xfId="0" applyNumberFormat="1" applyFont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top"/>
    </xf>
    <xf numFmtId="0" fontId="48" fillId="0" borderId="24" xfId="0" applyFont="1" applyBorder="1" applyAlignment="1">
      <alignment horizont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0" fontId="48" fillId="0" borderId="25" xfId="0" applyFont="1" applyBorder="1" applyAlignment="1">
      <alignment/>
    </xf>
    <xf numFmtId="170" fontId="52" fillId="0" borderId="22" xfId="0" applyNumberFormat="1" applyFont="1" applyFill="1" applyBorder="1" applyAlignment="1">
      <alignment horizontal="center"/>
    </xf>
    <xf numFmtId="0" fontId="48" fillId="0" borderId="0" xfId="0" applyFont="1" applyBorder="1" applyAlignment="1">
      <alignment horizontal="left" vertical="center" wrapText="1"/>
    </xf>
    <xf numFmtId="170" fontId="52" fillId="0" borderId="0" xfId="0" applyNumberFormat="1" applyFont="1" applyFill="1" applyBorder="1" applyAlignment="1">
      <alignment horizontal="center"/>
    </xf>
    <xf numFmtId="0" fontId="48" fillId="0" borderId="24" xfId="0" applyFont="1" applyBorder="1" applyAlignment="1">
      <alignment horizontal="center" vertical="top"/>
    </xf>
    <xf numFmtId="0" fontId="48" fillId="0" borderId="13" xfId="0" applyFont="1" applyFill="1" applyBorder="1" applyAlignment="1">
      <alignment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/>
    </xf>
    <xf numFmtId="0" fontId="48" fillId="33" borderId="0" xfId="0" applyFont="1" applyFill="1" applyAlignment="1">
      <alignment/>
    </xf>
    <xf numFmtId="0" fontId="0" fillId="33" borderId="0" xfId="0" applyFill="1" applyAlignment="1">
      <alignment/>
    </xf>
    <xf numFmtId="0" fontId="49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wrapText="1"/>
    </xf>
    <xf numFmtId="170" fontId="49" fillId="0" borderId="14" xfId="0" applyNumberFormat="1" applyFont="1" applyBorder="1" applyAlignment="1">
      <alignment horizontal="center" vertical="center" wrapText="1"/>
    </xf>
    <xf numFmtId="170" fontId="52" fillId="0" borderId="14" xfId="0" applyNumberFormat="1" applyFont="1" applyFill="1" applyBorder="1" applyAlignment="1">
      <alignment horizontal="center"/>
    </xf>
    <xf numFmtId="0" fontId="48" fillId="0" borderId="14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top"/>
    </xf>
    <xf numFmtId="0" fontId="48" fillId="0" borderId="14" xfId="0" applyFont="1" applyFill="1" applyBorder="1" applyAlignment="1">
      <alignment/>
    </xf>
    <xf numFmtId="0" fontId="48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0" fontId="48" fillId="0" borderId="14" xfId="0" applyFont="1" applyBorder="1" applyAlignment="1">
      <alignment horizontal="right" vertical="center" wrapText="1"/>
    </xf>
    <xf numFmtId="170" fontId="48" fillId="0" borderId="14" xfId="0" applyNumberFormat="1" applyFont="1" applyBorder="1" applyAlignment="1">
      <alignment horizontal="right" vertical="center" wrapText="1"/>
    </xf>
    <xf numFmtId="2" fontId="48" fillId="0" borderId="14" xfId="0" applyNumberFormat="1" applyFont="1" applyBorder="1" applyAlignment="1">
      <alignment/>
    </xf>
    <xf numFmtId="2" fontId="48" fillId="7" borderId="22" xfId="0" applyNumberFormat="1" applyFont="1" applyFill="1" applyBorder="1" applyAlignment="1">
      <alignment/>
    </xf>
    <xf numFmtId="0" fontId="48" fillId="7" borderId="15" xfId="0" applyFont="1" applyFill="1" applyBorder="1" applyAlignment="1">
      <alignment/>
    </xf>
    <xf numFmtId="2" fontId="48" fillId="7" borderId="15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170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170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0" fontId="54" fillId="0" borderId="14" xfId="0" applyFont="1" applyBorder="1" applyAlignment="1">
      <alignment/>
    </xf>
    <xf numFmtId="0" fontId="54" fillId="0" borderId="1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4" xfId="0" applyFont="1" applyFill="1" applyBorder="1" applyAlignment="1">
      <alignment vertical="center" wrapText="1"/>
    </xf>
    <xf numFmtId="0" fontId="4" fillId="0" borderId="14" xfId="52" applyFont="1" applyFill="1" applyBorder="1" applyAlignment="1">
      <alignment horizontal="center" vertical="top" wrapText="1"/>
      <protection/>
    </xf>
    <xf numFmtId="0" fontId="4" fillId="0" borderId="14" xfId="52" applyFont="1" applyFill="1" applyBorder="1" applyAlignment="1">
      <alignment horizontal="center" vertical="top"/>
      <protection/>
    </xf>
    <xf numFmtId="0" fontId="55" fillId="0" borderId="14" xfId="0" applyFont="1" applyFill="1" applyBorder="1" applyAlignment="1">
      <alignment vertical="center" wrapText="1"/>
    </xf>
    <xf numFmtId="3" fontId="4" fillId="0" borderId="14" xfId="52" applyNumberFormat="1" applyFont="1" applyFill="1" applyBorder="1" applyAlignment="1">
      <alignment horizontal="center" vertical="top"/>
      <protection/>
    </xf>
    <xf numFmtId="0" fontId="54" fillId="0" borderId="14" xfId="0" applyFont="1" applyFill="1" applyBorder="1" applyAlignment="1">
      <alignment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0" fontId="48" fillId="0" borderId="14" xfId="0" applyFont="1" applyBorder="1" applyAlignment="1">
      <alignment wrapText="1"/>
    </xf>
    <xf numFmtId="1" fontId="48" fillId="0" borderId="14" xfId="0" applyNumberFormat="1" applyFont="1" applyBorder="1" applyAlignment="1">
      <alignment/>
    </xf>
    <xf numFmtId="49" fontId="48" fillId="0" borderId="14" xfId="0" applyNumberFormat="1" applyFont="1" applyBorder="1" applyAlignment="1">
      <alignment/>
    </xf>
    <xf numFmtId="49" fontId="48" fillId="0" borderId="14" xfId="0" applyNumberFormat="1" applyFont="1" applyBorder="1" applyAlignment="1">
      <alignment wrapText="1"/>
    </xf>
    <xf numFmtId="170" fontId="48" fillId="0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1" fillId="0" borderId="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wrapText="1"/>
    </xf>
    <xf numFmtId="0" fontId="48" fillId="0" borderId="24" xfId="0" applyFont="1" applyFill="1" applyBorder="1" applyAlignment="1">
      <alignment/>
    </xf>
    <xf numFmtId="170" fontId="49" fillId="0" borderId="23" xfId="0" applyNumberFormat="1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wrapText="1"/>
    </xf>
    <xf numFmtId="0" fontId="48" fillId="0" borderId="13" xfId="0" applyFont="1" applyFill="1" applyBorder="1" applyAlignment="1">
      <alignment horizontal="center" vertical="top"/>
    </xf>
    <xf numFmtId="164" fontId="4" fillId="0" borderId="14" xfId="52" applyNumberFormat="1" applyFont="1" applyFill="1" applyBorder="1" applyAlignment="1">
      <alignment horizontal="center" vertical="top"/>
      <protection/>
    </xf>
    <xf numFmtId="0" fontId="48" fillId="0" borderId="26" xfId="0" applyFont="1" applyFill="1" applyBorder="1" applyAlignment="1">
      <alignment horizontal="center" vertical="top"/>
    </xf>
    <xf numFmtId="1" fontId="4" fillId="0" borderId="14" xfId="52" applyNumberFormat="1" applyFont="1" applyFill="1" applyBorder="1" applyAlignment="1">
      <alignment horizontal="center" vertical="top"/>
      <protection/>
    </xf>
    <xf numFmtId="0" fontId="48" fillId="0" borderId="27" xfId="0" applyFont="1" applyFill="1" applyBorder="1" applyAlignment="1">
      <alignment/>
    </xf>
    <xf numFmtId="0" fontId="48" fillId="0" borderId="28" xfId="0" applyFont="1" applyFill="1" applyBorder="1" applyAlignment="1">
      <alignment horizontal="center" vertical="top"/>
    </xf>
    <xf numFmtId="0" fontId="48" fillId="0" borderId="29" xfId="0" applyFont="1" applyFill="1" applyBorder="1" applyAlignment="1">
      <alignment/>
    </xf>
    <xf numFmtId="0" fontId="48" fillId="0" borderId="2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justify" vertical="center" wrapText="1"/>
    </xf>
    <xf numFmtId="0" fontId="48" fillId="0" borderId="25" xfId="0" applyFont="1" applyFill="1" applyBorder="1" applyAlignment="1">
      <alignment/>
    </xf>
    <xf numFmtId="0" fontId="48" fillId="0" borderId="24" xfId="0" applyFont="1" applyFill="1" applyBorder="1" applyAlignment="1">
      <alignment horizontal="center" vertical="top"/>
    </xf>
    <xf numFmtId="0" fontId="48" fillId="0" borderId="19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top" wrapText="1"/>
    </xf>
    <xf numFmtId="0" fontId="56" fillId="0" borderId="31" xfId="0" applyFont="1" applyBorder="1" applyAlignment="1">
      <alignment horizontal="center" vertical="top"/>
    </xf>
    <xf numFmtId="0" fontId="56" fillId="0" borderId="32" xfId="0" applyFont="1" applyBorder="1" applyAlignment="1">
      <alignment horizontal="center" vertical="top"/>
    </xf>
    <xf numFmtId="0" fontId="51" fillId="0" borderId="33" xfId="0" applyFont="1" applyBorder="1" applyAlignment="1">
      <alignment horizontal="left"/>
    </xf>
    <xf numFmtId="0" fontId="51" fillId="0" borderId="33" xfId="0" applyFont="1" applyBorder="1" applyAlignment="1">
      <alignment horizontal="left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left" vertical="center" wrapText="1"/>
    </xf>
    <xf numFmtId="0" fontId="48" fillId="0" borderId="37" xfId="0" applyFont="1" applyBorder="1" applyAlignment="1">
      <alignment horizontal="left" vertical="center" wrapText="1"/>
    </xf>
    <xf numFmtId="0" fontId="48" fillId="0" borderId="38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50" fillId="0" borderId="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50" fillId="0" borderId="17" xfId="0" applyFont="1" applyBorder="1" applyAlignment="1">
      <alignment vertical="top" wrapText="1"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170" fontId="48" fillId="7" borderId="40" xfId="0" applyNumberFormat="1" applyFont="1" applyFill="1" applyBorder="1" applyAlignment="1">
      <alignment horizontal="center"/>
    </xf>
    <xf numFmtId="170" fontId="48" fillId="7" borderId="41" xfId="0" applyNumberFormat="1" applyFont="1" applyFill="1" applyBorder="1" applyAlignment="1">
      <alignment horizontal="center"/>
    </xf>
    <xf numFmtId="0" fontId="48" fillId="0" borderId="13" xfId="0" applyFont="1" applyBorder="1" applyAlignment="1">
      <alignment horizontal="left"/>
    </xf>
    <xf numFmtId="0" fontId="48" fillId="0" borderId="14" xfId="0" applyFont="1" applyBorder="1" applyAlignment="1">
      <alignment horizontal="left"/>
    </xf>
    <xf numFmtId="0" fontId="48" fillId="0" borderId="28" xfId="0" applyFont="1" applyBorder="1" applyAlignment="1">
      <alignment horizontal="left"/>
    </xf>
    <xf numFmtId="0" fontId="48" fillId="0" borderId="29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49" fillId="7" borderId="19" xfId="0" applyFont="1" applyFill="1" applyBorder="1" applyAlignment="1">
      <alignment horizontal="center" vertical="center" wrapText="1"/>
    </xf>
    <xf numFmtId="0" fontId="49" fillId="7" borderId="21" xfId="0" applyFont="1" applyFill="1" applyBorder="1" applyAlignment="1">
      <alignment horizontal="center" vertical="center" wrapText="1"/>
    </xf>
    <xf numFmtId="0" fontId="48" fillId="0" borderId="29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51" fillId="0" borderId="42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top" wrapText="1"/>
    </xf>
    <xf numFmtId="0" fontId="56" fillId="33" borderId="45" xfId="0" applyFont="1" applyFill="1" applyBorder="1" applyAlignment="1">
      <alignment horizontal="center" vertical="top" wrapText="1"/>
    </xf>
    <xf numFmtId="0" fontId="56" fillId="33" borderId="21" xfId="0" applyFont="1" applyFill="1" applyBorder="1" applyAlignment="1">
      <alignment horizontal="center" vertical="top" wrapText="1"/>
    </xf>
    <xf numFmtId="0" fontId="51" fillId="0" borderId="0" xfId="0" applyFont="1" applyBorder="1" applyAlignment="1">
      <alignment horizontal="left"/>
    </xf>
    <xf numFmtId="0" fontId="4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/>
    </xf>
    <xf numFmtId="0" fontId="48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/>
    </xf>
    <xf numFmtId="170" fontId="52" fillId="0" borderId="14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/>
    </xf>
    <xf numFmtId="0" fontId="48" fillId="33" borderId="28" xfId="0" applyFont="1" applyFill="1" applyBorder="1" applyAlignment="1">
      <alignment horizontal="center" vertical="top" wrapText="1"/>
    </xf>
    <xf numFmtId="0" fontId="48" fillId="33" borderId="29" xfId="0" applyFont="1" applyFill="1" applyBorder="1" applyAlignment="1">
      <alignment horizontal="center" vertical="top" wrapText="1"/>
    </xf>
    <xf numFmtId="170" fontId="52" fillId="33" borderId="40" xfId="0" applyNumberFormat="1" applyFont="1" applyFill="1" applyBorder="1" applyAlignment="1">
      <alignment horizontal="center" vertical="center"/>
    </xf>
    <xf numFmtId="170" fontId="52" fillId="33" borderId="41" xfId="0" applyNumberFormat="1" applyFont="1" applyFill="1" applyBorder="1" applyAlignment="1">
      <alignment horizontal="center" vertical="center"/>
    </xf>
    <xf numFmtId="0" fontId="48" fillId="33" borderId="28" xfId="0" applyFont="1" applyFill="1" applyBorder="1" applyAlignment="1">
      <alignment horizontal="left"/>
    </xf>
    <xf numFmtId="0" fontId="48" fillId="33" borderId="29" xfId="0" applyFont="1" applyFill="1" applyBorder="1" applyAlignment="1">
      <alignment horizontal="left"/>
    </xf>
    <xf numFmtId="0" fontId="48" fillId="33" borderId="29" xfId="0" applyFont="1" applyFill="1" applyBorder="1" applyAlignment="1">
      <alignment horizontal="center"/>
    </xf>
    <xf numFmtId="0" fontId="48" fillId="33" borderId="22" xfId="0" applyFont="1" applyFill="1" applyBorder="1" applyAlignment="1">
      <alignment horizontal="center"/>
    </xf>
    <xf numFmtId="0" fontId="50" fillId="33" borderId="0" xfId="0" applyFont="1" applyFill="1" applyAlignment="1">
      <alignment horizontal="left" vertical="top" wrapText="1"/>
    </xf>
    <xf numFmtId="0" fontId="51" fillId="33" borderId="42" xfId="0" applyFont="1" applyFill="1" applyBorder="1" applyAlignment="1">
      <alignment horizontal="center" vertical="center" wrapText="1"/>
    </xf>
    <xf numFmtId="0" fontId="51" fillId="33" borderId="43" xfId="0" applyFont="1" applyFill="1" applyBorder="1" applyAlignment="1">
      <alignment horizontal="center" vertical="center" wrapText="1"/>
    </xf>
    <xf numFmtId="0" fontId="51" fillId="33" borderId="44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left"/>
    </xf>
    <xf numFmtId="0" fontId="48" fillId="33" borderId="14" xfId="0" applyFont="1" applyFill="1" applyBorder="1" applyAlignment="1">
      <alignment horizontal="left"/>
    </xf>
    <xf numFmtId="0" fontId="51" fillId="0" borderId="33" xfId="0" applyFont="1" applyBorder="1" applyAlignment="1">
      <alignment horizontal="left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7" borderId="14" xfId="0" applyFont="1" applyFill="1" applyBorder="1" applyAlignment="1">
      <alignment horizontal="center" vertical="center" wrapText="1"/>
    </xf>
    <xf numFmtId="0" fontId="48" fillId="0" borderId="28" xfId="0" applyFont="1" applyBorder="1" applyAlignment="1">
      <alignment horizontal="left" vertical="center" wrapText="1"/>
    </xf>
    <xf numFmtId="0" fontId="48" fillId="0" borderId="29" xfId="0" applyFont="1" applyBorder="1" applyAlignment="1">
      <alignment horizontal="left" vertical="center" wrapText="1"/>
    </xf>
    <xf numFmtId="0" fontId="48" fillId="7" borderId="29" xfId="0" applyFont="1" applyFill="1" applyBorder="1" applyAlignment="1">
      <alignment horizontal="center"/>
    </xf>
    <xf numFmtId="0" fontId="48" fillId="7" borderId="22" xfId="0" applyFont="1" applyFill="1" applyBorder="1" applyAlignment="1">
      <alignment horizontal="center"/>
    </xf>
    <xf numFmtId="0" fontId="48" fillId="0" borderId="28" xfId="0" applyFont="1" applyBorder="1" applyAlignment="1">
      <alignment horizontal="left" vertical="top" wrapText="1"/>
    </xf>
    <xf numFmtId="0" fontId="48" fillId="0" borderId="29" xfId="0" applyFont="1" applyBorder="1" applyAlignment="1">
      <alignment horizontal="left" vertical="top" wrapText="1"/>
    </xf>
    <xf numFmtId="0" fontId="48" fillId="33" borderId="14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left" vertical="center" wrapText="1"/>
    </xf>
    <xf numFmtId="0" fontId="48" fillId="0" borderId="29" xfId="0" applyFont="1" applyFill="1" applyBorder="1" applyAlignment="1">
      <alignment horizontal="left" vertical="center" wrapText="1"/>
    </xf>
    <xf numFmtId="170" fontId="52" fillId="0" borderId="40" xfId="0" applyNumberFormat="1" applyFont="1" applyFill="1" applyBorder="1" applyAlignment="1">
      <alignment horizontal="center" vertical="center"/>
    </xf>
    <xf numFmtId="170" fontId="52" fillId="0" borderId="41" xfId="0" applyNumberFormat="1" applyFont="1" applyFill="1" applyBorder="1" applyAlignment="1">
      <alignment horizontal="center" vertical="center"/>
    </xf>
    <xf numFmtId="0" fontId="51" fillId="0" borderId="46" xfId="0" applyFont="1" applyFill="1" applyBorder="1" applyAlignment="1">
      <alignment horizontal="left" wrapText="1"/>
    </xf>
    <xf numFmtId="0" fontId="51" fillId="0" borderId="47" xfId="0" applyFont="1" applyFill="1" applyBorder="1" applyAlignment="1">
      <alignment horizontal="left" wrapText="1"/>
    </xf>
    <xf numFmtId="0" fontId="51" fillId="0" borderId="39" xfId="0" applyFont="1" applyFill="1" applyBorder="1" applyAlignment="1">
      <alignment horizontal="left" wrapText="1"/>
    </xf>
    <xf numFmtId="0" fontId="56" fillId="0" borderId="19" xfId="0" applyFont="1" applyFill="1" applyBorder="1" applyAlignment="1">
      <alignment horizontal="center" vertical="top" wrapText="1"/>
    </xf>
    <xf numFmtId="0" fontId="56" fillId="0" borderId="45" xfId="0" applyFont="1" applyFill="1" applyBorder="1" applyAlignment="1">
      <alignment horizontal="center" vertical="top" wrapText="1"/>
    </xf>
    <xf numFmtId="0" fontId="56" fillId="0" borderId="21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left"/>
    </xf>
    <xf numFmtId="0" fontId="4" fillId="0" borderId="27" xfId="52" applyFont="1" applyFill="1" applyBorder="1" applyAlignment="1">
      <alignment horizontal="center" vertical="top" wrapText="1"/>
      <protection/>
    </xf>
    <xf numFmtId="0" fontId="4" fillId="0" borderId="23" xfId="52" applyFont="1" applyFill="1" applyBorder="1" applyAlignment="1">
      <alignment horizontal="center" vertical="top" wrapText="1"/>
      <protection/>
    </xf>
    <xf numFmtId="0" fontId="48" fillId="0" borderId="36" xfId="0" applyFont="1" applyFill="1" applyBorder="1" applyAlignment="1">
      <alignment horizontal="left" vertical="center" wrapText="1"/>
    </xf>
    <xf numFmtId="0" fontId="48" fillId="0" borderId="37" xfId="0" applyFont="1" applyFill="1" applyBorder="1" applyAlignment="1">
      <alignment horizontal="left" vertical="center" wrapText="1"/>
    </xf>
    <xf numFmtId="0" fontId="48" fillId="0" borderId="3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left" vertical="center" wrapText="1"/>
    </xf>
    <xf numFmtId="0" fontId="48" fillId="0" borderId="21" xfId="0" applyFont="1" applyFill="1" applyBorder="1" applyAlignment="1">
      <alignment horizontal="left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/>
    </xf>
    <xf numFmtId="0" fontId="48" fillId="0" borderId="20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48" fillId="0" borderId="28" xfId="0" applyFont="1" applyFill="1" applyBorder="1" applyAlignment="1">
      <alignment horizontal="center" vertical="top" wrapText="1"/>
    </xf>
    <xf numFmtId="0" fontId="48" fillId="0" borderId="29" xfId="0" applyFont="1" applyFill="1" applyBorder="1" applyAlignment="1">
      <alignment horizontal="center" vertical="top" wrapText="1"/>
    </xf>
    <xf numFmtId="0" fontId="51" fillId="0" borderId="42" xfId="0" applyFont="1" applyFill="1" applyBorder="1" applyAlignment="1">
      <alignment horizontal="center" vertical="center" wrapText="1"/>
    </xf>
    <xf numFmtId="0" fontId="51" fillId="0" borderId="43" xfId="0" applyFont="1" applyFill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top" wrapText="1"/>
    </xf>
    <xf numFmtId="0" fontId="48" fillId="0" borderId="13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left"/>
    </xf>
    <xf numFmtId="0" fontId="48" fillId="0" borderId="28" xfId="0" applyFont="1" applyFill="1" applyBorder="1" applyAlignment="1">
      <alignment horizontal="left"/>
    </xf>
    <xf numFmtId="0" fontId="48" fillId="0" borderId="29" xfId="0" applyFont="1" applyFill="1" applyBorder="1" applyAlignment="1">
      <alignment horizontal="left"/>
    </xf>
    <xf numFmtId="0" fontId="48" fillId="0" borderId="29" xfId="0" applyFont="1" applyFill="1" applyBorder="1" applyAlignment="1">
      <alignment horizontal="center"/>
    </xf>
    <xf numFmtId="0" fontId="48" fillId="0" borderId="22" xfId="0" applyFont="1" applyFill="1" applyBorder="1" applyAlignment="1">
      <alignment horizontal="center"/>
    </xf>
    <xf numFmtId="0" fontId="49" fillId="0" borderId="39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left" vertical="center" wrapText="1"/>
    </xf>
    <xf numFmtId="0" fontId="48" fillId="0" borderId="51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top" wrapText="1"/>
    </xf>
    <xf numFmtId="0" fontId="51" fillId="0" borderId="17" xfId="0" applyFont="1" applyBorder="1" applyAlignment="1">
      <alignment horizontal="left" vertical="top" wrapText="1"/>
    </xf>
    <xf numFmtId="0" fontId="51" fillId="0" borderId="18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12</xdr:row>
      <xdr:rowOff>447675</xdr:rowOff>
    </xdr:from>
    <xdr:to>
      <xdr:col>6</xdr:col>
      <xdr:colOff>942975</xdr:colOff>
      <xdr:row>12</xdr:row>
      <xdr:rowOff>857250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24525" y="5124450"/>
          <a:ext cx="2238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="110" zoomScaleNormal="110" zoomScalePageLayoutView="0" workbookViewId="0" topLeftCell="A25">
      <selection activeCell="A36" sqref="A36:F36"/>
    </sheetView>
  </sheetViews>
  <sheetFormatPr defaultColWidth="9.140625" defaultRowHeight="15"/>
  <cols>
    <col min="1" max="1" width="3.140625" style="0" customWidth="1"/>
    <col min="2" max="2" width="43.57421875" style="0" customWidth="1"/>
    <col min="3" max="3" width="5.57421875" style="0" customWidth="1"/>
    <col min="4" max="4" width="14.8515625" style="0" customWidth="1"/>
    <col min="5" max="5" width="15.140625" style="0" customWidth="1"/>
    <col min="6" max="6" width="23.00390625" style="0" customWidth="1"/>
    <col min="7" max="7" width="17.8515625" style="0" customWidth="1"/>
  </cols>
  <sheetData>
    <row r="1" spans="1:7" ht="15" thickBot="1">
      <c r="A1" s="1"/>
      <c r="B1" s="1"/>
      <c r="C1" s="1"/>
      <c r="D1" s="1"/>
      <c r="E1" s="1"/>
      <c r="F1" s="1"/>
      <c r="G1" s="1" t="s">
        <v>16</v>
      </c>
    </row>
    <row r="2" spans="1:7" ht="48" customHeight="1" thickBot="1">
      <c r="A2" s="123" t="s">
        <v>29</v>
      </c>
      <c r="B2" s="124"/>
      <c r="C2" s="124"/>
      <c r="D2" s="124"/>
      <c r="E2" s="124"/>
      <c r="F2" s="124"/>
      <c r="G2" s="125"/>
    </row>
    <row r="3" spans="1:7" ht="28.5" customHeight="1">
      <c r="A3" s="135"/>
      <c r="B3" s="135"/>
      <c r="C3" s="135"/>
      <c r="D3" s="135"/>
      <c r="E3" s="135"/>
      <c r="F3" s="135"/>
      <c r="G3" s="135"/>
    </row>
    <row r="4" spans="1:7" ht="15" thickBot="1">
      <c r="A4" s="126" t="s">
        <v>27</v>
      </c>
      <c r="B4" s="126"/>
      <c r="C4" s="126"/>
      <c r="D4" s="126"/>
      <c r="E4" s="126"/>
      <c r="F4" s="126"/>
      <c r="G4" s="126"/>
    </row>
    <row r="5" spans="1:7" ht="69.75" customHeight="1">
      <c r="A5" s="2"/>
      <c r="B5" s="3" t="s">
        <v>14</v>
      </c>
      <c r="C5" s="3" t="s">
        <v>0</v>
      </c>
      <c r="D5" s="13" t="s">
        <v>12</v>
      </c>
      <c r="E5" s="13" t="s">
        <v>13</v>
      </c>
      <c r="F5" s="13" t="s">
        <v>18</v>
      </c>
      <c r="G5" s="4" t="s">
        <v>5</v>
      </c>
    </row>
    <row r="6" spans="1:7" ht="41.25" customHeight="1">
      <c r="A6" s="5">
        <v>1</v>
      </c>
      <c r="B6" s="31" t="s">
        <v>30</v>
      </c>
      <c r="C6" s="33" t="s">
        <v>32</v>
      </c>
      <c r="D6" s="34">
        <v>90</v>
      </c>
      <c r="E6" s="34">
        <v>65.3</v>
      </c>
      <c r="F6" s="26">
        <f>E6/D6*100</f>
        <v>72.55555555555556</v>
      </c>
      <c r="G6" s="7"/>
    </row>
    <row r="7" spans="1:7" ht="50.25" customHeight="1">
      <c r="A7" s="5">
        <v>2</v>
      </c>
      <c r="B7" s="31" t="s">
        <v>31</v>
      </c>
      <c r="C7" s="32" t="s">
        <v>33</v>
      </c>
      <c r="D7" s="34">
        <v>29.2</v>
      </c>
      <c r="E7" s="34">
        <v>25.5</v>
      </c>
      <c r="F7" s="26">
        <f>E7/D7*100</f>
        <v>87.32876712328768</v>
      </c>
      <c r="G7" s="7"/>
    </row>
    <row r="8" spans="1:7" ht="14.25">
      <c r="A8" s="5"/>
      <c r="B8" s="6"/>
      <c r="C8" s="6"/>
      <c r="D8" s="6"/>
      <c r="E8" s="6"/>
      <c r="F8" s="27"/>
      <c r="G8" s="7"/>
    </row>
    <row r="9" spans="1:7" ht="14.25">
      <c r="A9" s="5"/>
      <c r="B9" s="6"/>
      <c r="C9" s="6"/>
      <c r="D9" s="6"/>
      <c r="E9" s="6"/>
      <c r="F9" s="27">
        <f>F6+F7</f>
        <v>159.88432267884323</v>
      </c>
      <c r="G9" s="7"/>
    </row>
    <row r="10" spans="1:7" ht="21" customHeight="1" thickBot="1">
      <c r="A10" s="130" t="s">
        <v>2</v>
      </c>
      <c r="B10" s="131"/>
      <c r="C10" s="131"/>
      <c r="D10" s="131"/>
      <c r="E10" s="131"/>
      <c r="F10" s="132"/>
      <c r="G10" s="25">
        <f>F9/A7</f>
        <v>79.94216133942162</v>
      </c>
    </row>
    <row r="11" spans="1:7" ht="31.5" customHeight="1">
      <c r="A11" s="142" t="s">
        <v>19</v>
      </c>
      <c r="B11" s="142"/>
      <c r="C11" s="142"/>
      <c r="D11" s="142"/>
      <c r="E11" s="142"/>
      <c r="F11" s="142"/>
      <c r="G11" s="142"/>
    </row>
    <row r="12" spans="1:7" ht="19.5" customHeight="1" thickBot="1">
      <c r="A12" s="127" t="s">
        <v>25</v>
      </c>
      <c r="B12" s="127"/>
      <c r="C12" s="127"/>
      <c r="D12" s="127"/>
      <c r="E12" s="127"/>
      <c r="F12" s="127"/>
      <c r="G12" s="127"/>
    </row>
    <row r="13" spans="1:7" ht="105.75" customHeight="1">
      <c r="A13" s="2"/>
      <c r="B13" s="128" t="s">
        <v>28</v>
      </c>
      <c r="C13" s="129"/>
      <c r="D13" s="138" t="s">
        <v>26</v>
      </c>
      <c r="E13" s="139"/>
      <c r="F13" s="143"/>
      <c r="G13" s="144"/>
    </row>
    <row r="14" spans="1:7" ht="40.5" customHeight="1">
      <c r="A14" s="5">
        <v>1</v>
      </c>
      <c r="B14" s="119" t="s">
        <v>34</v>
      </c>
      <c r="C14" s="120"/>
      <c r="D14" s="121">
        <v>100</v>
      </c>
      <c r="E14" s="122"/>
      <c r="F14" s="133"/>
      <c r="G14" s="134"/>
    </row>
    <row r="15" spans="1:7" ht="33" customHeight="1">
      <c r="A15" s="5">
        <v>2</v>
      </c>
      <c r="B15" s="119" t="s">
        <v>35</v>
      </c>
      <c r="C15" s="120"/>
      <c r="D15" s="121">
        <v>100</v>
      </c>
      <c r="E15" s="122"/>
      <c r="F15" s="133"/>
      <c r="G15" s="134"/>
    </row>
    <row r="16" spans="1:7" ht="25.5" customHeight="1">
      <c r="A16" s="5">
        <v>3</v>
      </c>
      <c r="B16" s="119" t="s">
        <v>36</v>
      </c>
      <c r="C16" s="120"/>
      <c r="D16" s="121">
        <v>80.1</v>
      </c>
      <c r="E16" s="122"/>
      <c r="F16" s="133"/>
      <c r="G16" s="134"/>
    </row>
    <row r="17" spans="1:7" ht="42" customHeight="1">
      <c r="A17" s="5">
        <v>4</v>
      </c>
      <c r="B17" s="119" t="s">
        <v>37</v>
      </c>
      <c r="C17" s="120"/>
      <c r="D17" s="121">
        <v>100</v>
      </c>
      <c r="E17" s="122"/>
      <c r="F17" s="29"/>
      <c r="G17" s="30"/>
    </row>
    <row r="18" spans="1:7" ht="42" customHeight="1">
      <c r="A18" s="5">
        <v>5</v>
      </c>
      <c r="B18" s="119" t="s">
        <v>38</v>
      </c>
      <c r="C18" s="120"/>
      <c r="D18" s="121">
        <v>100</v>
      </c>
      <c r="E18" s="122"/>
      <c r="F18" s="29"/>
      <c r="G18" s="30"/>
    </row>
    <row r="19" spans="1:7" ht="27.75" customHeight="1">
      <c r="A19" s="5">
        <v>6</v>
      </c>
      <c r="B19" s="119" t="s">
        <v>39</v>
      </c>
      <c r="C19" s="120"/>
      <c r="D19" s="121">
        <v>99.8</v>
      </c>
      <c r="E19" s="122"/>
      <c r="F19" s="29"/>
      <c r="G19" s="30"/>
    </row>
    <row r="20" spans="1:7" ht="42" customHeight="1">
      <c r="A20" s="5">
        <v>7</v>
      </c>
      <c r="B20" s="119" t="s">
        <v>40</v>
      </c>
      <c r="C20" s="120"/>
      <c r="D20" s="121">
        <v>100</v>
      </c>
      <c r="E20" s="122"/>
      <c r="F20" s="19"/>
      <c r="G20" s="20"/>
    </row>
    <row r="21" spans="1:7" ht="14.25">
      <c r="A21" s="5"/>
      <c r="B21" s="23"/>
      <c r="C21" s="24"/>
      <c r="D21" s="21"/>
      <c r="E21" s="22"/>
      <c r="F21" s="19"/>
      <c r="G21" s="20"/>
    </row>
    <row r="22" spans="1:7" ht="14.25">
      <c r="A22" s="5" t="s">
        <v>1</v>
      </c>
      <c r="B22" s="140"/>
      <c r="C22" s="141"/>
      <c r="D22" s="121"/>
      <c r="E22" s="122"/>
      <c r="F22" s="133"/>
      <c r="G22" s="134"/>
    </row>
    <row r="23" spans="1:7" ht="14.25">
      <c r="A23" s="5" t="s">
        <v>3</v>
      </c>
      <c r="B23" s="140"/>
      <c r="C23" s="141"/>
      <c r="D23" s="121"/>
      <c r="E23" s="122"/>
      <c r="F23" s="133"/>
      <c r="G23" s="134"/>
    </row>
    <row r="24" spans="1:7" ht="15.75" customHeight="1">
      <c r="A24" s="9"/>
      <c r="B24" s="119" t="s">
        <v>21</v>
      </c>
      <c r="C24" s="120"/>
      <c r="D24" s="157">
        <f>D14+D15+D16+D17+D18+D19+D20</f>
        <v>679.9</v>
      </c>
      <c r="E24" s="158"/>
      <c r="F24" s="133"/>
      <c r="G24" s="134"/>
    </row>
    <row r="25" spans="1:7" ht="30" customHeight="1" thickBot="1">
      <c r="A25" s="130" t="s">
        <v>4</v>
      </c>
      <c r="B25" s="131"/>
      <c r="C25" s="131"/>
      <c r="D25" s="131"/>
      <c r="E25" s="132"/>
      <c r="F25" s="145">
        <f>D24/A20</f>
        <v>97.12857142857142</v>
      </c>
      <c r="G25" s="146"/>
    </row>
    <row r="26" spans="1:7" ht="17.25" customHeight="1" thickBot="1">
      <c r="A26" s="10"/>
      <c r="B26" s="10"/>
      <c r="C26" s="10"/>
      <c r="D26" s="10"/>
      <c r="E26" s="11"/>
      <c r="F26" s="8"/>
      <c r="G26" s="8"/>
    </row>
    <row r="27" spans="1:7" ht="15.75" customHeight="1">
      <c r="A27" s="14" t="s">
        <v>24</v>
      </c>
      <c r="B27" s="15"/>
      <c r="C27" s="15"/>
      <c r="D27" s="15"/>
      <c r="E27" s="15"/>
      <c r="F27" s="15"/>
      <c r="G27" s="16"/>
    </row>
    <row r="28" spans="1:7" ht="52.5" customHeight="1">
      <c r="A28" s="154" t="s">
        <v>23</v>
      </c>
      <c r="B28" s="155"/>
      <c r="C28" s="155"/>
      <c r="D28" s="155"/>
      <c r="E28" s="155"/>
      <c r="F28" s="155"/>
      <c r="G28" s="28">
        <f>0.5*G10+0.5*F25</f>
        <v>88.53536638399652</v>
      </c>
    </row>
    <row r="29" spans="1:7" ht="16.5" customHeight="1">
      <c r="A29" s="17"/>
      <c r="B29" s="17"/>
      <c r="C29" s="17"/>
      <c r="D29" s="17"/>
      <c r="E29" s="17"/>
      <c r="F29" s="17"/>
      <c r="G29" s="18"/>
    </row>
    <row r="30" spans="1:7" ht="15" thickBot="1">
      <c r="A30" s="1"/>
      <c r="B30" s="1"/>
      <c r="C30" s="1"/>
      <c r="D30" s="1"/>
      <c r="E30" s="1"/>
      <c r="F30" s="1"/>
      <c r="G30" s="1"/>
    </row>
    <row r="31" spans="1:7" ht="30" customHeight="1" thickBot="1">
      <c r="A31" s="161" t="s">
        <v>17</v>
      </c>
      <c r="B31" s="162"/>
      <c r="C31" s="162"/>
      <c r="D31" s="162"/>
      <c r="E31" s="162"/>
      <c r="F31" s="163"/>
      <c r="G31" s="1"/>
    </row>
    <row r="32" spans="1:7" ht="13.5" customHeight="1">
      <c r="A32" s="136" t="s">
        <v>15</v>
      </c>
      <c r="B32" s="137"/>
      <c r="C32" s="137"/>
      <c r="D32" s="137" t="s">
        <v>20</v>
      </c>
      <c r="E32" s="137"/>
      <c r="F32" s="153"/>
      <c r="G32" s="1"/>
    </row>
    <row r="33" spans="1:7" ht="14.25">
      <c r="A33" s="147" t="s">
        <v>9</v>
      </c>
      <c r="B33" s="148"/>
      <c r="C33" s="148"/>
      <c r="D33" s="151" t="s">
        <v>6</v>
      </c>
      <c r="E33" s="151"/>
      <c r="F33" s="152"/>
      <c r="G33" s="1"/>
    </row>
    <row r="34" spans="1:7" ht="14.25">
      <c r="A34" s="147" t="s">
        <v>10</v>
      </c>
      <c r="B34" s="148"/>
      <c r="C34" s="148"/>
      <c r="D34" s="151" t="s">
        <v>7</v>
      </c>
      <c r="E34" s="151"/>
      <c r="F34" s="152"/>
      <c r="G34" s="1"/>
    </row>
    <row r="35" spans="1:7" ht="15" thickBot="1">
      <c r="A35" s="149" t="s">
        <v>11</v>
      </c>
      <c r="B35" s="150"/>
      <c r="C35" s="150"/>
      <c r="D35" s="159" t="s">
        <v>8</v>
      </c>
      <c r="E35" s="159"/>
      <c r="F35" s="160"/>
      <c r="G35" s="1"/>
    </row>
    <row r="36" spans="1:6" ht="17.25" customHeight="1">
      <c r="A36" s="156"/>
      <c r="B36" s="156"/>
      <c r="C36" s="156"/>
      <c r="D36" s="156"/>
      <c r="E36" s="156"/>
      <c r="F36" s="156"/>
    </row>
    <row r="37" spans="1:7" ht="47.25" customHeight="1">
      <c r="A37" s="156" t="s">
        <v>22</v>
      </c>
      <c r="B37" s="156"/>
      <c r="C37" s="156"/>
      <c r="D37" s="156"/>
      <c r="E37" s="156"/>
      <c r="F37" s="156"/>
      <c r="G37" s="12"/>
    </row>
    <row r="38" spans="1:6" ht="14.25">
      <c r="A38" s="156"/>
      <c r="B38" s="156"/>
      <c r="C38" s="156"/>
      <c r="D38" s="156"/>
      <c r="E38" s="156"/>
      <c r="F38" s="156"/>
    </row>
  </sheetData>
  <sheetProtection/>
  <mergeCells count="50">
    <mergeCell ref="D15:E15"/>
    <mergeCell ref="A38:F38"/>
    <mergeCell ref="D24:E24"/>
    <mergeCell ref="A37:F37"/>
    <mergeCell ref="B24:C24"/>
    <mergeCell ref="A36:F36"/>
    <mergeCell ref="D22:E22"/>
    <mergeCell ref="D35:F35"/>
    <mergeCell ref="A31:F31"/>
    <mergeCell ref="F24:G24"/>
    <mergeCell ref="F15:G15"/>
    <mergeCell ref="F25:G25"/>
    <mergeCell ref="A33:C33"/>
    <mergeCell ref="A34:C34"/>
    <mergeCell ref="A35:C35"/>
    <mergeCell ref="D33:F33"/>
    <mergeCell ref="D34:F34"/>
    <mergeCell ref="A25:E25"/>
    <mergeCell ref="D32:F32"/>
    <mergeCell ref="A28:F28"/>
    <mergeCell ref="B19:C19"/>
    <mergeCell ref="B23:C23"/>
    <mergeCell ref="D23:E23"/>
    <mergeCell ref="F22:G22"/>
    <mergeCell ref="F23:G23"/>
    <mergeCell ref="A11:G11"/>
    <mergeCell ref="D14:E14"/>
    <mergeCell ref="F13:G13"/>
    <mergeCell ref="B17:C17"/>
    <mergeCell ref="B18:C18"/>
    <mergeCell ref="A3:G3"/>
    <mergeCell ref="B15:C15"/>
    <mergeCell ref="A32:C32"/>
    <mergeCell ref="D13:E13"/>
    <mergeCell ref="B16:C16"/>
    <mergeCell ref="D16:E16"/>
    <mergeCell ref="F16:G16"/>
    <mergeCell ref="B22:C22"/>
    <mergeCell ref="D17:E17"/>
    <mergeCell ref="D18:E18"/>
    <mergeCell ref="B20:C20"/>
    <mergeCell ref="D19:E19"/>
    <mergeCell ref="D20:E20"/>
    <mergeCell ref="A2:G2"/>
    <mergeCell ref="A4:G4"/>
    <mergeCell ref="A12:G12"/>
    <mergeCell ref="B13:C13"/>
    <mergeCell ref="B14:C14"/>
    <mergeCell ref="A10:F10"/>
    <mergeCell ref="F14:G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3.57421875" style="0" customWidth="1"/>
    <col min="2" max="2" width="26.140625" style="0" customWidth="1"/>
    <col min="5" max="5" width="13.57421875" style="0" customWidth="1"/>
    <col min="6" max="6" width="20.8515625" style="0" customWidth="1"/>
    <col min="7" max="7" width="27.421875" style="0" customWidth="1"/>
  </cols>
  <sheetData>
    <row r="1" spans="1:7" ht="14.25">
      <c r="A1" s="1"/>
      <c r="B1" s="1"/>
      <c r="C1" s="1"/>
      <c r="D1" s="1"/>
      <c r="E1" s="1"/>
      <c r="F1" s="1"/>
      <c r="G1" s="1" t="s">
        <v>16</v>
      </c>
    </row>
    <row r="2" spans="1:7" ht="63.75" customHeight="1">
      <c r="A2" s="164" t="s">
        <v>41</v>
      </c>
      <c r="B2" s="165"/>
      <c r="C2" s="165"/>
      <c r="D2" s="165"/>
      <c r="E2" s="165"/>
      <c r="F2" s="165"/>
      <c r="G2" s="166"/>
    </row>
    <row r="3" spans="1:7" ht="19.5" customHeight="1">
      <c r="A3" s="167" t="s">
        <v>42</v>
      </c>
      <c r="B3" s="167"/>
      <c r="C3" s="167"/>
      <c r="D3" s="167"/>
      <c r="E3" s="167"/>
      <c r="F3" s="167"/>
      <c r="G3" s="167"/>
    </row>
    <row r="4" spans="1:7" ht="63">
      <c r="A4" s="6"/>
      <c r="B4" s="57" t="s">
        <v>14</v>
      </c>
      <c r="C4" s="57" t="s">
        <v>0</v>
      </c>
      <c r="D4" s="58" t="s">
        <v>12</v>
      </c>
      <c r="E4" s="58" t="s">
        <v>13</v>
      </c>
      <c r="F4" s="58" t="s">
        <v>43</v>
      </c>
      <c r="G4" s="59" t="s">
        <v>5</v>
      </c>
    </row>
    <row r="5" spans="1:7" ht="51.75">
      <c r="A5" s="6">
        <v>1</v>
      </c>
      <c r="B5" s="38" t="s">
        <v>44</v>
      </c>
      <c r="C5" s="39" t="s">
        <v>45</v>
      </c>
      <c r="D5" s="40">
        <v>94</v>
      </c>
      <c r="E5" s="40">
        <v>94</v>
      </c>
      <c r="F5" s="60">
        <f>E5/D5*100</f>
        <v>100</v>
      </c>
      <c r="G5" s="59"/>
    </row>
    <row r="6" spans="1:7" ht="39">
      <c r="A6" s="6">
        <v>2</v>
      </c>
      <c r="B6" s="38" t="s">
        <v>46</v>
      </c>
      <c r="C6" s="39" t="s">
        <v>47</v>
      </c>
      <c r="D6" s="42">
        <v>25.5</v>
      </c>
      <c r="E6" s="40">
        <v>26</v>
      </c>
      <c r="F6" s="60">
        <v>100</v>
      </c>
      <c r="G6" s="59"/>
    </row>
    <row r="7" spans="1:7" ht="39">
      <c r="A7" s="6">
        <v>3</v>
      </c>
      <c r="B7" s="38" t="s">
        <v>48</v>
      </c>
      <c r="C7" s="39" t="s">
        <v>49</v>
      </c>
      <c r="D7" s="42">
        <v>1.8</v>
      </c>
      <c r="E7" s="40">
        <v>1.8</v>
      </c>
      <c r="F7" s="60">
        <v>100</v>
      </c>
      <c r="G7" s="59"/>
    </row>
    <row r="8" spans="1:7" ht="14.25">
      <c r="A8" s="36"/>
      <c r="B8" s="44"/>
      <c r="C8" s="45"/>
      <c r="D8" s="46"/>
      <c r="E8" s="46"/>
      <c r="F8" s="60">
        <f>SUM(F5:F7)</f>
        <v>300</v>
      </c>
      <c r="G8" s="6"/>
    </row>
    <row r="9" spans="1:7" ht="15">
      <c r="A9" s="168" t="s">
        <v>2</v>
      </c>
      <c r="B9" s="168"/>
      <c r="C9" s="168"/>
      <c r="D9" s="168"/>
      <c r="E9" s="168"/>
      <c r="F9" s="168"/>
      <c r="G9" s="61">
        <f>F8/A7</f>
        <v>100</v>
      </c>
    </row>
    <row r="10" spans="1:7" ht="15">
      <c r="A10" s="62"/>
      <c r="B10" s="62"/>
      <c r="C10" s="62"/>
      <c r="D10" s="62"/>
      <c r="E10" s="62"/>
      <c r="F10" s="62"/>
      <c r="G10" s="61"/>
    </row>
    <row r="11" spans="1:7" ht="14.25">
      <c r="A11" s="169" t="s">
        <v>50</v>
      </c>
      <c r="B11" s="170"/>
      <c r="C11" s="170"/>
      <c r="D11" s="170"/>
      <c r="E11" s="170"/>
      <c r="F11" s="170"/>
      <c r="G11" s="6"/>
    </row>
    <row r="12" spans="1:7" ht="14.25">
      <c r="A12" s="6"/>
      <c r="B12" s="171" t="s">
        <v>51</v>
      </c>
      <c r="C12" s="171"/>
      <c r="D12" s="172" t="s">
        <v>52</v>
      </c>
      <c r="E12" s="172"/>
      <c r="F12" s="172" t="s">
        <v>53</v>
      </c>
      <c r="G12" s="172"/>
    </row>
    <row r="13" spans="1:7" ht="14.25">
      <c r="A13" s="63">
        <v>1</v>
      </c>
      <c r="B13" s="171" t="s">
        <v>54</v>
      </c>
      <c r="C13" s="171"/>
      <c r="D13" s="172">
        <v>1</v>
      </c>
      <c r="E13" s="172"/>
      <c r="F13" s="172"/>
      <c r="G13" s="172"/>
    </row>
    <row r="14" spans="1:7" ht="14.25">
      <c r="A14" s="63">
        <v>2</v>
      </c>
      <c r="B14" s="171" t="s">
        <v>55</v>
      </c>
      <c r="C14" s="171"/>
      <c r="D14" s="172">
        <v>1</v>
      </c>
      <c r="E14" s="172"/>
      <c r="F14" s="151"/>
      <c r="G14" s="151"/>
    </row>
    <row r="15" spans="1:7" ht="14.25">
      <c r="A15" s="63">
        <v>2</v>
      </c>
      <c r="B15" s="155"/>
      <c r="C15" s="155"/>
      <c r="D15" s="172"/>
      <c r="E15" s="172"/>
      <c r="F15" s="151"/>
      <c r="G15" s="151"/>
    </row>
    <row r="16" spans="1:7" ht="14.25">
      <c r="A16" s="64"/>
      <c r="B16" s="173" t="s">
        <v>21</v>
      </c>
      <c r="C16" s="173"/>
      <c r="D16" s="174">
        <f>SUM(D13:D15)*100</f>
        <v>200</v>
      </c>
      <c r="E16" s="174"/>
      <c r="F16" s="175"/>
      <c r="G16" s="175"/>
    </row>
    <row r="17" spans="1:7" ht="15">
      <c r="A17" s="173" t="s">
        <v>4</v>
      </c>
      <c r="B17" s="173"/>
      <c r="C17" s="173"/>
      <c r="D17" s="173"/>
      <c r="E17" s="173"/>
      <c r="F17" s="176">
        <f>D16/A15</f>
        <v>100</v>
      </c>
      <c r="G17" s="176"/>
    </row>
    <row r="18" spans="1:7" ht="15" thickBot="1">
      <c r="A18" s="53"/>
      <c r="B18" s="53"/>
      <c r="C18" s="53"/>
      <c r="D18" s="53"/>
      <c r="E18" s="18"/>
      <c r="F18" s="18"/>
      <c r="G18" s="18"/>
    </row>
    <row r="19" spans="1:7" ht="14.25">
      <c r="A19" s="177" t="s">
        <v>56</v>
      </c>
      <c r="B19" s="178"/>
      <c r="C19" s="178"/>
      <c r="D19" s="178"/>
      <c r="E19" s="178"/>
      <c r="F19" s="179"/>
      <c r="G19" s="54"/>
    </row>
    <row r="20" spans="1:7" ht="14.25">
      <c r="A20" s="180"/>
      <c r="B20" s="181"/>
      <c r="C20" s="181"/>
      <c r="D20" s="181"/>
      <c r="E20" s="181" t="s">
        <v>57</v>
      </c>
      <c r="F20" s="182"/>
      <c r="G20" s="54"/>
    </row>
    <row r="21" spans="1:7" ht="15" thickBot="1">
      <c r="A21" s="183" t="s">
        <v>58</v>
      </c>
      <c r="B21" s="184"/>
      <c r="C21" s="184"/>
      <c r="D21" s="184"/>
      <c r="E21" s="185">
        <f>0.8*G9+0.2*F17</f>
        <v>100</v>
      </c>
      <c r="F21" s="186"/>
      <c r="G21" s="54"/>
    </row>
    <row r="22" spans="1:7" ht="15" thickBot="1">
      <c r="A22" s="55"/>
      <c r="B22" s="55"/>
      <c r="C22" s="55"/>
      <c r="D22" s="55"/>
      <c r="E22" s="55"/>
      <c r="F22" s="55"/>
      <c r="G22" s="1"/>
    </row>
    <row r="23" spans="1:7" ht="15" thickBot="1">
      <c r="A23" s="192" t="s">
        <v>59</v>
      </c>
      <c r="B23" s="193"/>
      <c r="C23" s="193"/>
      <c r="D23" s="193"/>
      <c r="E23" s="193"/>
      <c r="F23" s="194"/>
      <c r="G23" s="1"/>
    </row>
    <row r="24" spans="1:7" ht="14.25">
      <c r="A24" s="195" t="s">
        <v>15</v>
      </c>
      <c r="B24" s="196"/>
      <c r="C24" s="196"/>
      <c r="D24" s="196" t="s">
        <v>20</v>
      </c>
      <c r="E24" s="196"/>
      <c r="F24" s="197"/>
      <c r="G24" s="1"/>
    </row>
    <row r="25" spans="1:7" ht="14.25">
      <c r="A25" s="198" t="s">
        <v>9</v>
      </c>
      <c r="B25" s="199"/>
      <c r="C25" s="199"/>
      <c r="D25" s="181" t="s">
        <v>6</v>
      </c>
      <c r="E25" s="181"/>
      <c r="F25" s="182"/>
      <c r="G25" s="1"/>
    </row>
    <row r="26" spans="1:7" ht="14.25">
      <c r="A26" s="198" t="s">
        <v>10</v>
      </c>
      <c r="B26" s="199"/>
      <c r="C26" s="199"/>
      <c r="D26" s="181" t="s">
        <v>7</v>
      </c>
      <c r="E26" s="181"/>
      <c r="F26" s="182"/>
      <c r="G26" s="1"/>
    </row>
    <row r="27" spans="1:7" ht="15" thickBot="1">
      <c r="A27" s="187" t="s">
        <v>11</v>
      </c>
      <c r="B27" s="188"/>
      <c r="C27" s="188"/>
      <c r="D27" s="189" t="s">
        <v>8</v>
      </c>
      <c r="E27" s="189"/>
      <c r="F27" s="190"/>
      <c r="G27" s="1"/>
    </row>
    <row r="28" spans="1:6" ht="14.25">
      <c r="A28" s="56"/>
      <c r="B28" s="56"/>
      <c r="C28" s="56"/>
      <c r="D28" s="56"/>
      <c r="E28" s="56"/>
      <c r="F28" s="56"/>
    </row>
    <row r="29" spans="1:6" ht="14.25">
      <c r="A29" s="191" t="s">
        <v>60</v>
      </c>
      <c r="B29" s="191"/>
      <c r="C29" s="191"/>
      <c r="D29" s="191"/>
      <c r="E29" s="191"/>
      <c r="F29" s="191"/>
    </row>
  </sheetData>
  <sheetProtection/>
  <mergeCells count="36">
    <mergeCell ref="A27:C27"/>
    <mergeCell ref="D27:F27"/>
    <mergeCell ref="A29:F29"/>
    <mergeCell ref="A23:F23"/>
    <mergeCell ref="A24:C24"/>
    <mergeCell ref="D24:F24"/>
    <mergeCell ref="A25:C25"/>
    <mergeCell ref="D25:F25"/>
    <mergeCell ref="A26:C26"/>
    <mergeCell ref="D26:F26"/>
    <mergeCell ref="A17:E17"/>
    <mergeCell ref="F17:G17"/>
    <mergeCell ref="A19:F19"/>
    <mergeCell ref="A20:D20"/>
    <mergeCell ref="E20:F20"/>
    <mergeCell ref="A21:D21"/>
    <mergeCell ref="E21:F21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A2:G2"/>
    <mergeCell ref="A3:G3"/>
    <mergeCell ref="A9:F9"/>
    <mergeCell ref="A11:F11"/>
    <mergeCell ref="B12:C12"/>
    <mergeCell ref="D12:E12"/>
    <mergeCell ref="F12:G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25">
      <selection activeCell="J26" sqref="J26"/>
    </sheetView>
  </sheetViews>
  <sheetFormatPr defaultColWidth="9.140625" defaultRowHeight="15"/>
  <cols>
    <col min="1" max="1" width="4.00390625" style="0" customWidth="1"/>
    <col min="2" max="2" width="40.00390625" style="0" customWidth="1"/>
  </cols>
  <sheetData>
    <row r="1" spans="1:7" ht="88.5" customHeight="1" thickBot="1">
      <c r="A1" s="123" t="s">
        <v>76</v>
      </c>
      <c r="B1" s="124"/>
      <c r="C1" s="124"/>
      <c r="D1" s="124"/>
      <c r="E1" s="124"/>
      <c r="F1" s="124"/>
      <c r="G1" s="125"/>
    </row>
    <row r="2" spans="1:7" ht="14.25">
      <c r="A2" s="135" t="s">
        <v>61</v>
      </c>
      <c r="B2" s="135"/>
      <c r="C2" s="135"/>
      <c r="D2" s="135"/>
      <c r="E2" s="135"/>
      <c r="F2" s="135"/>
      <c r="G2" s="135"/>
    </row>
    <row r="3" spans="1:7" ht="39" customHeight="1" thickBot="1">
      <c r="A3" s="200" t="s">
        <v>62</v>
      </c>
      <c r="B3" s="200"/>
      <c r="C3" s="200"/>
      <c r="D3" s="200"/>
      <c r="E3" s="200"/>
      <c r="F3" s="200"/>
      <c r="G3" s="200"/>
    </row>
    <row r="4" spans="1:7" ht="178.5">
      <c r="A4" s="2"/>
      <c r="B4" s="3" t="s">
        <v>14</v>
      </c>
      <c r="C4" s="3" t="s">
        <v>0</v>
      </c>
      <c r="D4" s="13" t="s">
        <v>12</v>
      </c>
      <c r="E4" s="13" t="s">
        <v>13</v>
      </c>
      <c r="F4" s="13" t="s">
        <v>18</v>
      </c>
      <c r="G4" s="4" t="s">
        <v>5</v>
      </c>
    </row>
    <row r="5" spans="1:7" ht="42">
      <c r="A5" s="65">
        <v>1</v>
      </c>
      <c r="B5" s="66" t="s">
        <v>63</v>
      </c>
      <c r="C5" s="66" t="s">
        <v>33</v>
      </c>
      <c r="D5" s="67">
        <v>39.2</v>
      </c>
      <c r="E5" s="67">
        <v>39.2</v>
      </c>
      <c r="F5" s="68">
        <f>E5/D5*100</f>
        <v>100</v>
      </c>
      <c r="G5" s="7"/>
    </row>
    <row r="6" spans="1:7" ht="69.75">
      <c r="A6" s="65">
        <v>2</v>
      </c>
      <c r="B6" s="66" t="s">
        <v>64</v>
      </c>
      <c r="C6" s="66" t="s">
        <v>33</v>
      </c>
      <c r="D6" s="67">
        <v>105</v>
      </c>
      <c r="E6" s="67">
        <v>113.4</v>
      </c>
      <c r="F6" s="68">
        <v>100</v>
      </c>
      <c r="G6" s="7"/>
    </row>
    <row r="7" spans="1:7" ht="42">
      <c r="A7" s="65"/>
      <c r="B7" s="66" t="s">
        <v>65</v>
      </c>
      <c r="C7" s="66"/>
      <c r="D7" s="66"/>
      <c r="E7" s="66"/>
      <c r="F7" s="6"/>
      <c r="G7" s="7"/>
    </row>
    <row r="8" spans="1:7" ht="14.25">
      <c r="A8" s="65">
        <v>3</v>
      </c>
      <c r="B8" s="66" t="s">
        <v>66</v>
      </c>
      <c r="C8" s="66" t="s">
        <v>33</v>
      </c>
      <c r="D8" s="67">
        <v>99</v>
      </c>
      <c r="E8" s="67">
        <v>99</v>
      </c>
      <c r="F8" s="68">
        <f>E8/D8*100</f>
        <v>100</v>
      </c>
      <c r="G8" s="7"/>
    </row>
    <row r="9" spans="1:7" ht="14.25">
      <c r="A9" s="65">
        <v>4</v>
      </c>
      <c r="B9" s="66" t="s">
        <v>67</v>
      </c>
      <c r="C9" s="66" t="s">
        <v>33</v>
      </c>
      <c r="D9" s="67">
        <v>99</v>
      </c>
      <c r="E9" s="67">
        <v>99</v>
      </c>
      <c r="F9" s="68">
        <f>E9/D9*100</f>
        <v>100</v>
      </c>
      <c r="G9" s="7"/>
    </row>
    <row r="10" spans="1:7" ht="14.25">
      <c r="A10" s="65">
        <v>5</v>
      </c>
      <c r="B10" s="66" t="s">
        <v>68</v>
      </c>
      <c r="C10" s="66" t="s">
        <v>33</v>
      </c>
      <c r="D10" s="67">
        <v>99</v>
      </c>
      <c r="E10" s="67">
        <v>99</v>
      </c>
      <c r="F10" s="68">
        <f>E10/D10*100</f>
        <v>100</v>
      </c>
      <c r="G10" s="7"/>
    </row>
    <row r="11" spans="1:7" ht="14.25">
      <c r="A11" s="36"/>
      <c r="B11" s="6"/>
      <c r="C11" s="6"/>
      <c r="D11" s="6"/>
      <c r="E11" s="67"/>
      <c r="F11" s="6"/>
      <c r="G11" s="7"/>
    </row>
    <row r="12" spans="1:7" ht="14.25">
      <c r="A12" s="5"/>
      <c r="B12" s="6" t="s">
        <v>69</v>
      </c>
      <c r="C12" s="6"/>
      <c r="D12" s="6"/>
      <c r="E12" s="6"/>
      <c r="F12" s="69">
        <f>SUM(F5:F11)</f>
        <v>500</v>
      </c>
      <c r="G12" s="7"/>
    </row>
    <row r="13" spans="1:7" ht="30.75" customHeight="1" thickBot="1">
      <c r="A13" s="130" t="s">
        <v>2</v>
      </c>
      <c r="B13" s="131"/>
      <c r="C13" s="131"/>
      <c r="D13" s="131"/>
      <c r="E13" s="131"/>
      <c r="F13" s="132"/>
      <c r="G13" s="70">
        <f>F12/A10</f>
        <v>100</v>
      </c>
    </row>
    <row r="14" spans="1:7" ht="14.25">
      <c r="A14" s="135" t="s">
        <v>19</v>
      </c>
      <c r="B14" s="135"/>
      <c r="C14" s="135"/>
      <c r="D14" s="135"/>
      <c r="E14" s="135"/>
      <c r="F14" s="135"/>
      <c r="G14" s="135"/>
    </row>
    <row r="15" spans="1:7" ht="15" thickBot="1">
      <c r="A15" s="127" t="s">
        <v>50</v>
      </c>
      <c r="B15" s="127"/>
      <c r="C15" s="127"/>
      <c r="D15" s="127"/>
      <c r="E15" s="127"/>
      <c r="F15" s="127"/>
      <c r="G15" s="127"/>
    </row>
    <row r="16" spans="1:7" ht="47.25" customHeight="1">
      <c r="A16" s="2"/>
      <c r="B16" s="137" t="s">
        <v>51</v>
      </c>
      <c r="C16" s="137"/>
      <c r="D16" s="201" t="s">
        <v>52</v>
      </c>
      <c r="E16" s="201"/>
      <c r="F16" s="201" t="s">
        <v>53</v>
      </c>
      <c r="G16" s="202"/>
    </row>
    <row r="17" spans="1:7" ht="14.25">
      <c r="A17" s="5">
        <v>1</v>
      </c>
      <c r="B17" s="171" t="s">
        <v>75</v>
      </c>
      <c r="C17" s="171"/>
      <c r="D17" s="172"/>
      <c r="E17" s="172"/>
      <c r="F17" s="151"/>
      <c r="G17" s="152"/>
    </row>
    <row r="18" spans="1:7" ht="14.25">
      <c r="A18" s="5">
        <v>2</v>
      </c>
      <c r="B18" s="171"/>
      <c r="C18" s="171"/>
      <c r="D18" s="172"/>
      <c r="E18" s="172"/>
      <c r="F18" s="151"/>
      <c r="G18" s="152"/>
    </row>
    <row r="19" spans="1:7" ht="14.25">
      <c r="A19" s="5" t="s">
        <v>1</v>
      </c>
      <c r="B19" s="171"/>
      <c r="C19" s="171"/>
      <c r="D19" s="172"/>
      <c r="E19" s="172"/>
      <c r="F19" s="151"/>
      <c r="G19" s="152"/>
    </row>
    <row r="20" spans="1:7" ht="14.25">
      <c r="A20" s="5" t="s">
        <v>3</v>
      </c>
      <c r="B20" s="171"/>
      <c r="C20" s="171"/>
      <c r="D20" s="172"/>
      <c r="E20" s="172"/>
      <c r="F20" s="151"/>
      <c r="G20" s="152"/>
    </row>
    <row r="21" spans="1:7" ht="14.25">
      <c r="A21" s="9"/>
      <c r="B21" s="168" t="s">
        <v>21</v>
      </c>
      <c r="C21" s="168"/>
      <c r="D21" s="203">
        <f>SUM(D17:D20)*100</f>
        <v>0</v>
      </c>
      <c r="E21" s="203"/>
      <c r="F21" s="151"/>
      <c r="G21" s="152"/>
    </row>
    <row r="22" spans="1:7" ht="37.5" customHeight="1" thickBot="1">
      <c r="A22" s="204" t="s">
        <v>4</v>
      </c>
      <c r="B22" s="205"/>
      <c r="C22" s="205"/>
      <c r="D22" s="205"/>
      <c r="E22" s="205"/>
      <c r="F22" s="206"/>
      <c r="G22" s="207"/>
    </row>
    <row r="23" spans="1:7" ht="15" thickBot="1">
      <c r="A23" s="10"/>
      <c r="B23" s="10"/>
      <c r="C23" s="10"/>
      <c r="D23" s="10"/>
      <c r="E23" s="11"/>
      <c r="F23" s="8"/>
      <c r="G23" s="8"/>
    </row>
    <row r="24" spans="1:7" ht="14.25">
      <c r="A24" s="14" t="s">
        <v>70</v>
      </c>
      <c r="B24" s="15"/>
      <c r="C24" s="15"/>
      <c r="D24" s="15"/>
      <c r="E24" s="15"/>
      <c r="F24" s="15"/>
      <c r="G24" s="16"/>
    </row>
    <row r="25" spans="1:7" ht="14.25">
      <c r="A25" s="154" t="s">
        <v>71</v>
      </c>
      <c r="B25" s="155"/>
      <c r="C25" s="155"/>
      <c r="D25" s="155"/>
      <c r="E25" s="155"/>
      <c r="F25" s="155"/>
      <c r="G25" s="71"/>
    </row>
    <row r="26" spans="1:7" ht="40.5" customHeight="1" thickBot="1">
      <c r="A26" s="208" t="s">
        <v>72</v>
      </c>
      <c r="B26" s="209"/>
      <c r="C26" s="209"/>
      <c r="D26" s="209"/>
      <c r="E26" s="209"/>
      <c r="F26" s="209"/>
      <c r="G26" s="72">
        <f>G13</f>
        <v>100</v>
      </c>
    </row>
    <row r="27" spans="1:7" ht="15" thickBot="1">
      <c r="A27" s="1"/>
      <c r="B27" s="1"/>
      <c r="C27" s="1"/>
      <c r="D27" s="1"/>
      <c r="E27" s="1"/>
      <c r="F27" s="1"/>
      <c r="G27" s="1"/>
    </row>
    <row r="28" spans="1:7" ht="28.5" customHeight="1" thickBot="1">
      <c r="A28" s="161" t="s">
        <v>17</v>
      </c>
      <c r="B28" s="162"/>
      <c r="C28" s="162"/>
      <c r="D28" s="162"/>
      <c r="E28" s="162"/>
      <c r="F28" s="163"/>
      <c r="G28" s="1"/>
    </row>
    <row r="29" spans="1:7" ht="14.25">
      <c r="A29" s="136" t="s">
        <v>15</v>
      </c>
      <c r="B29" s="137"/>
      <c r="C29" s="137"/>
      <c r="D29" s="137" t="s">
        <v>20</v>
      </c>
      <c r="E29" s="137"/>
      <c r="F29" s="153"/>
      <c r="G29" s="1"/>
    </row>
    <row r="30" spans="1:7" ht="14.25">
      <c r="A30" s="147" t="s">
        <v>9</v>
      </c>
      <c r="B30" s="148"/>
      <c r="C30" s="148"/>
      <c r="D30" s="151" t="s">
        <v>6</v>
      </c>
      <c r="E30" s="151"/>
      <c r="F30" s="152"/>
      <c r="G30" s="1"/>
    </row>
    <row r="31" spans="1:7" ht="14.25">
      <c r="A31" s="147" t="s">
        <v>10</v>
      </c>
      <c r="B31" s="148"/>
      <c r="C31" s="148"/>
      <c r="D31" s="151" t="s">
        <v>7</v>
      </c>
      <c r="E31" s="151"/>
      <c r="F31" s="152"/>
      <c r="G31" s="1"/>
    </row>
    <row r="32" spans="1:7" ht="15" thickBot="1">
      <c r="A32" s="149" t="s">
        <v>11</v>
      </c>
      <c r="B32" s="150"/>
      <c r="C32" s="150"/>
      <c r="D32" s="159" t="s">
        <v>8</v>
      </c>
      <c r="E32" s="159"/>
      <c r="F32" s="160"/>
      <c r="G32" s="1"/>
    </row>
    <row r="33" spans="1:6" ht="14.25">
      <c r="A33" s="156"/>
      <c r="B33" s="156"/>
      <c r="C33" s="156"/>
      <c r="D33" s="156"/>
      <c r="E33" s="156"/>
      <c r="F33" s="156"/>
    </row>
    <row r="34" spans="1:7" ht="60.75" customHeight="1">
      <c r="A34" s="156" t="s">
        <v>22</v>
      </c>
      <c r="B34" s="156"/>
      <c r="C34" s="156"/>
      <c r="D34" s="156"/>
      <c r="E34" s="156"/>
      <c r="F34" s="156"/>
      <c r="G34" s="35"/>
    </row>
    <row r="35" spans="1:6" ht="14.25">
      <c r="A35" s="156"/>
      <c r="B35" s="156"/>
      <c r="C35" s="156"/>
      <c r="D35" s="156"/>
      <c r="E35" s="156"/>
      <c r="F35" s="156"/>
    </row>
    <row r="36" ht="14.25">
      <c r="B36" t="s">
        <v>73</v>
      </c>
    </row>
    <row r="37" ht="14.25">
      <c r="B37" t="s">
        <v>74</v>
      </c>
    </row>
  </sheetData>
  <sheetProtection/>
  <mergeCells count="40">
    <mergeCell ref="A33:F33"/>
    <mergeCell ref="A34:F34"/>
    <mergeCell ref="A35:F35"/>
    <mergeCell ref="A30:C30"/>
    <mergeCell ref="D30:F30"/>
    <mergeCell ref="A31:C31"/>
    <mergeCell ref="D31:F31"/>
    <mergeCell ref="A32:C32"/>
    <mergeCell ref="D32:F32"/>
    <mergeCell ref="A22:E22"/>
    <mergeCell ref="F22:G22"/>
    <mergeCell ref="A25:F25"/>
    <mergeCell ref="A26:F26"/>
    <mergeCell ref="A28:F28"/>
    <mergeCell ref="A29:C29"/>
    <mergeCell ref="D29:F29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A1:G1"/>
    <mergeCell ref="A2:G2"/>
    <mergeCell ref="A3:G3"/>
    <mergeCell ref="A13:F13"/>
    <mergeCell ref="A14:G14"/>
    <mergeCell ref="A15:G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4.8515625" style="0" customWidth="1"/>
    <col min="2" max="2" width="37.57421875" style="0" customWidth="1"/>
    <col min="6" max="6" width="12.8515625" style="0" customWidth="1"/>
    <col min="7" max="7" width="11.8515625" style="0" customWidth="1"/>
  </cols>
  <sheetData>
    <row r="1" spans="1:7" ht="14.25">
      <c r="A1" s="1"/>
      <c r="B1" s="1"/>
      <c r="C1" s="1"/>
      <c r="D1" s="1"/>
      <c r="E1" s="1"/>
      <c r="F1" s="1"/>
      <c r="G1" s="1" t="s">
        <v>16</v>
      </c>
    </row>
    <row r="2" spans="1:7" ht="114.75" customHeight="1">
      <c r="A2" s="164" t="s">
        <v>77</v>
      </c>
      <c r="B2" s="165"/>
      <c r="C2" s="165"/>
      <c r="D2" s="165"/>
      <c r="E2" s="165"/>
      <c r="F2" s="165"/>
      <c r="G2" s="166"/>
    </row>
    <row r="3" spans="1:7" ht="14.25">
      <c r="A3" s="37"/>
      <c r="B3" s="37"/>
      <c r="C3" s="37"/>
      <c r="D3" s="37"/>
      <c r="E3" s="37"/>
      <c r="F3" s="37"/>
      <c r="G3" s="37"/>
    </row>
    <row r="4" spans="1:7" ht="14.25">
      <c r="A4" s="167" t="s">
        <v>42</v>
      </c>
      <c r="B4" s="167"/>
      <c r="C4" s="167"/>
      <c r="D4" s="167"/>
      <c r="E4" s="167"/>
      <c r="F4" s="167"/>
      <c r="G4" s="167"/>
    </row>
    <row r="5" spans="1:7" ht="115.5">
      <c r="A5" s="6"/>
      <c r="B5" s="57" t="s">
        <v>14</v>
      </c>
      <c r="C5" s="57" t="s">
        <v>0</v>
      </c>
      <c r="D5" s="58" t="s">
        <v>12</v>
      </c>
      <c r="E5" s="58" t="s">
        <v>13</v>
      </c>
      <c r="F5" s="58" t="s">
        <v>43</v>
      </c>
      <c r="G5" s="59" t="s">
        <v>5</v>
      </c>
    </row>
    <row r="6" spans="1:7" ht="39">
      <c r="A6" s="73" t="s">
        <v>78</v>
      </c>
      <c r="B6" s="74" t="s">
        <v>79</v>
      </c>
      <c r="C6" s="45"/>
      <c r="D6" s="75"/>
      <c r="E6" s="75"/>
      <c r="F6" s="75"/>
      <c r="G6" s="59"/>
    </row>
    <row r="7" spans="1:7" ht="14.25">
      <c r="A7" s="73" t="s">
        <v>80</v>
      </c>
      <c r="B7" s="74" t="s">
        <v>81</v>
      </c>
      <c r="C7" s="45" t="s">
        <v>82</v>
      </c>
      <c r="D7" s="75">
        <v>2000</v>
      </c>
      <c r="E7" s="75">
        <v>1364.1</v>
      </c>
      <c r="F7" s="76">
        <f>E7/D7*100</f>
        <v>68.205</v>
      </c>
      <c r="G7" s="59"/>
    </row>
    <row r="8" spans="1:7" ht="25.5">
      <c r="A8" s="73" t="s">
        <v>83</v>
      </c>
      <c r="B8" s="74" t="s">
        <v>84</v>
      </c>
      <c r="C8" s="45" t="s">
        <v>85</v>
      </c>
      <c r="D8" s="75">
        <v>600</v>
      </c>
      <c r="E8" s="75">
        <v>358.7</v>
      </c>
      <c r="F8" s="76">
        <f>E8/D8*100</f>
        <v>59.78333333333333</v>
      </c>
      <c r="G8" s="59"/>
    </row>
    <row r="9" spans="1:7" ht="25.5">
      <c r="A9" s="73" t="s">
        <v>86</v>
      </c>
      <c r="B9" s="74" t="s">
        <v>87</v>
      </c>
      <c r="C9" s="45" t="s">
        <v>88</v>
      </c>
      <c r="D9" s="75">
        <v>141</v>
      </c>
      <c r="E9" s="75">
        <v>96.15</v>
      </c>
      <c r="F9" s="76">
        <f>E9/D9*100</f>
        <v>68.19148936170212</v>
      </c>
      <c r="G9" s="59"/>
    </row>
    <row r="10" spans="1:7" ht="25.5">
      <c r="A10" s="73" t="s">
        <v>89</v>
      </c>
      <c r="B10" s="74" t="s">
        <v>90</v>
      </c>
      <c r="C10" s="45" t="s">
        <v>88</v>
      </c>
      <c r="D10" s="75">
        <v>3500</v>
      </c>
      <c r="E10" s="75">
        <v>2203.3</v>
      </c>
      <c r="F10" s="76">
        <f>E10/D10*100</f>
        <v>62.95142857142858</v>
      </c>
      <c r="G10" s="59"/>
    </row>
    <row r="11" spans="1:7" ht="39">
      <c r="A11" s="82" t="s">
        <v>91</v>
      </c>
      <c r="B11" s="77" t="s">
        <v>92</v>
      </c>
      <c r="C11" s="45" t="s">
        <v>93</v>
      </c>
      <c r="D11" s="75">
        <v>14</v>
      </c>
      <c r="E11" s="45">
        <v>11.8</v>
      </c>
      <c r="F11" s="76">
        <f>E11/D11*100</f>
        <v>84.28571428571429</v>
      </c>
      <c r="G11" s="59"/>
    </row>
    <row r="12" spans="1:7" ht="14.25">
      <c r="A12" s="73" t="s">
        <v>94</v>
      </c>
      <c r="B12" s="74" t="s">
        <v>95</v>
      </c>
      <c r="C12" s="45"/>
      <c r="D12" s="75"/>
      <c r="E12" s="75"/>
      <c r="F12" s="75"/>
      <c r="G12" s="59"/>
    </row>
    <row r="13" spans="1:7" ht="14.25">
      <c r="A13" s="73" t="s">
        <v>96</v>
      </c>
      <c r="B13" s="74" t="s">
        <v>81</v>
      </c>
      <c r="C13" s="45" t="s">
        <v>82</v>
      </c>
      <c r="D13" s="75">
        <v>2000</v>
      </c>
      <c r="E13" s="75">
        <v>2829</v>
      </c>
      <c r="F13" s="78">
        <v>100</v>
      </c>
      <c r="G13" s="59"/>
    </row>
    <row r="14" spans="1:7" ht="25.5">
      <c r="A14" s="73" t="s">
        <v>97</v>
      </c>
      <c r="B14" s="74" t="s">
        <v>84</v>
      </c>
      <c r="C14" s="45" t="s">
        <v>85</v>
      </c>
      <c r="D14" s="75">
        <v>773</v>
      </c>
      <c r="E14" s="79">
        <v>780</v>
      </c>
      <c r="F14" s="78">
        <v>100</v>
      </c>
      <c r="G14" s="59"/>
    </row>
    <row r="15" spans="1:7" ht="25.5">
      <c r="A15" s="73" t="s">
        <v>98</v>
      </c>
      <c r="B15" s="74" t="s">
        <v>87</v>
      </c>
      <c r="C15" s="45" t="s">
        <v>88</v>
      </c>
      <c r="D15" s="75">
        <v>225</v>
      </c>
      <c r="E15" s="75">
        <v>225</v>
      </c>
      <c r="F15" s="78">
        <f>E15/D15*100</f>
        <v>100</v>
      </c>
      <c r="G15" s="59"/>
    </row>
    <row r="16" spans="1:7" ht="25.5">
      <c r="A16" s="73" t="s">
        <v>99</v>
      </c>
      <c r="B16" s="74" t="s">
        <v>90</v>
      </c>
      <c r="C16" s="45" t="s">
        <v>88</v>
      </c>
      <c r="D16" s="80">
        <v>4898</v>
      </c>
      <c r="E16" s="75">
        <v>3000</v>
      </c>
      <c r="F16" s="76">
        <f>E16/D16*100</f>
        <v>61.24948958758677</v>
      </c>
      <c r="G16" s="59"/>
    </row>
    <row r="17" spans="1:7" ht="39">
      <c r="A17" s="73" t="s">
        <v>100</v>
      </c>
      <c r="B17" s="74" t="s">
        <v>92</v>
      </c>
      <c r="C17" s="45" t="s">
        <v>93</v>
      </c>
      <c r="D17" s="80">
        <v>19.4</v>
      </c>
      <c r="E17" s="45">
        <v>19.4</v>
      </c>
      <c r="F17" s="76">
        <f>E17/D17*100</f>
        <v>100</v>
      </c>
      <c r="G17" s="59"/>
    </row>
    <row r="18" spans="1:7" ht="14.25">
      <c r="A18" s="73" t="s">
        <v>101</v>
      </c>
      <c r="B18" s="74" t="s">
        <v>102</v>
      </c>
      <c r="C18" s="74"/>
      <c r="D18" s="81"/>
      <c r="E18" s="81"/>
      <c r="F18" s="81"/>
      <c r="G18" s="59"/>
    </row>
    <row r="19" spans="1:7" ht="25.5">
      <c r="A19" s="73" t="s">
        <v>103</v>
      </c>
      <c r="B19" s="74" t="s">
        <v>84</v>
      </c>
      <c r="C19" s="45" t="s">
        <v>85</v>
      </c>
      <c r="D19" s="80">
        <v>172</v>
      </c>
      <c r="E19" s="45">
        <v>260</v>
      </c>
      <c r="F19" s="80">
        <v>100</v>
      </c>
      <c r="G19" s="59"/>
    </row>
    <row r="20" spans="1:7" ht="25.5">
      <c r="A20" s="73" t="s">
        <v>104</v>
      </c>
      <c r="B20" s="74" t="s">
        <v>87</v>
      </c>
      <c r="C20" s="45" t="s">
        <v>105</v>
      </c>
      <c r="D20" s="80">
        <v>10</v>
      </c>
      <c r="E20" s="45">
        <v>9</v>
      </c>
      <c r="F20" s="78">
        <f>E20/D20*100</f>
        <v>90</v>
      </c>
      <c r="G20" s="59"/>
    </row>
    <row r="21" spans="1:7" ht="25.5">
      <c r="A21" s="73" t="s">
        <v>106</v>
      </c>
      <c r="B21" s="74" t="s">
        <v>90</v>
      </c>
      <c r="C21" s="45" t="s">
        <v>88</v>
      </c>
      <c r="D21" s="80">
        <v>1538</v>
      </c>
      <c r="E21" s="45">
        <v>420</v>
      </c>
      <c r="F21" s="78">
        <f>E21/D21*100</f>
        <v>27.308192457737324</v>
      </c>
      <c r="G21" s="59"/>
    </row>
    <row r="22" spans="1:7" ht="25.5">
      <c r="A22" s="73" t="s">
        <v>107</v>
      </c>
      <c r="B22" s="74" t="s">
        <v>108</v>
      </c>
      <c r="C22" s="80" t="s">
        <v>33</v>
      </c>
      <c r="D22" s="80">
        <v>32.3</v>
      </c>
      <c r="E22" s="75">
        <v>32.3</v>
      </c>
      <c r="F22" s="78">
        <f>E22/D22*100</f>
        <v>100</v>
      </c>
      <c r="G22" s="59"/>
    </row>
    <row r="23" spans="1:7" ht="14.25">
      <c r="A23" s="6">
        <v>14</v>
      </c>
      <c r="B23" s="66"/>
      <c r="C23" s="66"/>
      <c r="D23" s="67"/>
      <c r="E23" s="67"/>
      <c r="F23" s="58"/>
      <c r="G23" s="59"/>
    </row>
    <row r="24" spans="1:7" ht="14.25">
      <c r="A24" s="36"/>
      <c r="B24" s="44"/>
      <c r="C24" s="45"/>
      <c r="D24" s="46"/>
      <c r="E24" s="46"/>
      <c r="F24" s="60">
        <f>SUM(F6:F23)</f>
        <v>1121.9746475975023</v>
      </c>
      <c r="G24" s="6"/>
    </row>
    <row r="25" spans="1:7" ht="15">
      <c r="A25" s="168" t="s">
        <v>2</v>
      </c>
      <c r="B25" s="168"/>
      <c r="C25" s="168"/>
      <c r="D25" s="168"/>
      <c r="E25" s="168"/>
      <c r="F25" s="168"/>
      <c r="G25" s="61">
        <f>F24/A23</f>
        <v>80.14104625696446</v>
      </c>
    </row>
    <row r="26" spans="1:7" ht="15">
      <c r="A26" s="62"/>
      <c r="B26" s="62"/>
      <c r="C26" s="62"/>
      <c r="D26" s="62"/>
      <c r="E26" s="62"/>
      <c r="F26" s="62"/>
      <c r="G26" s="61"/>
    </row>
    <row r="27" spans="1:7" ht="14.25">
      <c r="A27" s="169" t="s">
        <v>50</v>
      </c>
      <c r="B27" s="170"/>
      <c r="C27" s="170"/>
      <c r="D27" s="170"/>
      <c r="E27" s="170"/>
      <c r="F27" s="170"/>
      <c r="G27" s="6"/>
    </row>
    <row r="28" spans="1:7" ht="38.25" customHeight="1">
      <c r="A28" s="6"/>
      <c r="B28" s="171" t="s">
        <v>51</v>
      </c>
      <c r="C28" s="171"/>
      <c r="D28" s="172" t="s">
        <v>52</v>
      </c>
      <c r="E28" s="172"/>
      <c r="F28" s="172" t="s">
        <v>53</v>
      </c>
      <c r="G28" s="172"/>
    </row>
    <row r="29" spans="1:7" ht="36" customHeight="1">
      <c r="A29" s="63">
        <v>1</v>
      </c>
      <c r="B29" s="210" t="s">
        <v>109</v>
      </c>
      <c r="C29" s="210"/>
      <c r="D29" s="211"/>
      <c r="E29" s="211"/>
      <c r="F29" s="172"/>
      <c r="G29" s="172"/>
    </row>
    <row r="30" spans="1:7" ht="45.75" customHeight="1">
      <c r="A30" s="173" t="s">
        <v>4</v>
      </c>
      <c r="B30" s="173"/>
      <c r="C30" s="173"/>
      <c r="D30" s="173"/>
      <c r="E30" s="173"/>
      <c r="F30" s="176"/>
      <c r="G30" s="176"/>
    </row>
    <row r="31" spans="1:7" ht="15" thickBot="1">
      <c r="A31" s="53"/>
      <c r="B31" s="53"/>
      <c r="C31" s="53"/>
      <c r="D31" s="53"/>
      <c r="E31" s="18"/>
      <c r="F31" s="18"/>
      <c r="G31" s="18"/>
    </row>
    <row r="32" spans="1:7" ht="14.25">
      <c r="A32" s="177" t="s">
        <v>56</v>
      </c>
      <c r="B32" s="178"/>
      <c r="C32" s="178"/>
      <c r="D32" s="178"/>
      <c r="E32" s="178"/>
      <c r="F32" s="179"/>
      <c r="G32" s="54"/>
    </row>
    <row r="33" spans="1:7" ht="35.25" customHeight="1">
      <c r="A33" s="180"/>
      <c r="B33" s="181"/>
      <c r="C33" s="181"/>
      <c r="D33" s="181"/>
      <c r="E33" s="181" t="s">
        <v>57</v>
      </c>
      <c r="F33" s="182"/>
      <c r="G33" s="54"/>
    </row>
    <row r="34" spans="1:7" ht="15" thickBot="1">
      <c r="A34" s="183" t="s">
        <v>58</v>
      </c>
      <c r="B34" s="184"/>
      <c r="C34" s="184"/>
      <c r="D34" s="184"/>
      <c r="E34" s="185">
        <f>G25</f>
        <v>80.14104625696446</v>
      </c>
      <c r="F34" s="186"/>
      <c r="G34" s="54"/>
    </row>
    <row r="35" spans="1:7" ht="15" thickBot="1">
      <c r="A35" s="55"/>
      <c r="B35" s="55"/>
      <c r="C35" s="55"/>
      <c r="D35" s="55"/>
      <c r="E35" s="55"/>
      <c r="F35" s="55"/>
      <c r="G35" s="1"/>
    </row>
    <row r="36" spans="1:7" ht="30.75" customHeight="1" thickBot="1">
      <c r="A36" s="192" t="s">
        <v>59</v>
      </c>
      <c r="B36" s="193"/>
      <c r="C36" s="193"/>
      <c r="D36" s="193"/>
      <c r="E36" s="193"/>
      <c r="F36" s="194"/>
      <c r="G36" s="1"/>
    </row>
    <row r="37" spans="1:7" ht="14.25">
      <c r="A37" s="195" t="s">
        <v>15</v>
      </c>
      <c r="B37" s="196"/>
      <c r="C37" s="196"/>
      <c r="D37" s="196" t="s">
        <v>20</v>
      </c>
      <c r="E37" s="196"/>
      <c r="F37" s="197"/>
      <c r="G37" s="1"/>
    </row>
    <row r="38" spans="1:7" ht="14.25">
      <c r="A38" s="198" t="s">
        <v>9</v>
      </c>
      <c r="B38" s="199"/>
      <c r="C38" s="199"/>
      <c r="D38" s="181" t="s">
        <v>6</v>
      </c>
      <c r="E38" s="181"/>
      <c r="F38" s="182"/>
      <c r="G38" s="1"/>
    </row>
    <row r="39" spans="1:7" ht="14.25">
      <c r="A39" s="198" t="s">
        <v>10</v>
      </c>
      <c r="B39" s="199"/>
      <c r="C39" s="199"/>
      <c r="D39" s="181" t="s">
        <v>7</v>
      </c>
      <c r="E39" s="181"/>
      <c r="F39" s="182"/>
      <c r="G39" s="1"/>
    </row>
    <row r="40" spans="1:7" ht="15" thickBot="1">
      <c r="A40" s="187" t="s">
        <v>11</v>
      </c>
      <c r="B40" s="188"/>
      <c r="C40" s="188"/>
      <c r="D40" s="189" t="s">
        <v>8</v>
      </c>
      <c r="E40" s="189"/>
      <c r="F40" s="190"/>
      <c r="G40" s="1"/>
    </row>
    <row r="41" spans="1:6" ht="14.25">
      <c r="A41" s="56"/>
      <c r="B41" s="56"/>
      <c r="C41" s="56"/>
      <c r="D41" s="56"/>
      <c r="E41" s="56"/>
      <c r="F41" s="56"/>
    </row>
    <row r="42" spans="1:6" ht="14.25">
      <c r="A42" s="191" t="s">
        <v>60</v>
      </c>
      <c r="B42" s="191"/>
      <c r="C42" s="191"/>
      <c r="D42" s="191"/>
      <c r="E42" s="191"/>
      <c r="F42" s="191"/>
    </row>
  </sheetData>
  <sheetProtection/>
  <mergeCells count="27">
    <mergeCell ref="A42:F42"/>
    <mergeCell ref="A38:C38"/>
    <mergeCell ref="D38:F38"/>
    <mergeCell ref="A39:C39"/>
    <mergeCell ref="D39:F39"/>
    <mergeCell ref="A40:C40"/>
    <mergeCell ref="D40:F40"/>
    <mergeCell ref="A33:D33"/>
    <mergeCell ref="E33:F33"/>
    <mergeCell ref="A34:D34"/>
    <mergeCell ref="E34:F34"/>
    <mergeCell ref="A36:F36"/>
    <mergeCell ref="A37:C37"/>
    <mergeCell ref="D37:F37"/>
    <mergeCell ref="B29:C29"/>
    <mergeCell ref="D29:E29"/>
    <mergeCell ref="F29:G29"/>
    <mergeCell ref="A30:E30"/>
    <mergeCell ref="F30:G30"/>
    <mergeCell ref="A32:F32"/>
    <mergeCell ref="A2:G2"/>
    <mergeCell ref="A4:G4"/>
    <mergeCell ref="A25:F25"/>
    <mergeCell ref="A27:F27"/>
    <mergeCell ref="B28:C28"/>
    <mergeCell ref="D28:E28"/>
    <mergeCell ref="F28:G2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0">
      <selection activeCell="I19" sqref="I19"/>
    </sheetView>
  </sheetViews>
  <sheetFormatPr defaultColWidth="9.140625" defaultRowHeight="15"/>
  <cols>
    <col min="1" max="1" width="3.8515625" style="0" customWidth="1"/>
    <col min="2" max="2" width="32.8515625" style="0" customWidth="1"/>
    <col min="6" max="6" width="16.8515625" style="0" customWidth="1"/>
    <col min="7" max="7" width="13.8515625" style="0" customWidth="1"/>
  </cols>
  <sheetData>
    <row r="1" spans="1:7" ht="14.25">
      <c r="A1" s="1"/>
      <c r="B1" s="1"/>
      <c r="C1" s="1"/>
      <c r="D1" s="1"/>
      <c r="E1" s="1"/>
      <c r="F1" s="1"/>
      <c r="G1" s="1" t="s">
        <v>16</v>
      </c>
    </row>
    <row r="2" spans="1:7" ht="19.5">
      <c r="A2" s="164" t="s">
        <v>110</v>
      </c>
      <c r="B2" s="165"/>
      <c r="C2" s="165"/>
      <c r="D2" s="165"/>
      <c r="E2" s="165"/>
      <c r="F2" s="165"/>
      <c r="G2" s="166"/>
    </row>
    <row r="3" spans="1:7" ht="14.25">
      <c r="A3" s="37"/>
      <c r="B3" s="37"/>
      <c r="C3" s="37"/>
      <c r="D3" s="37"/>
      <c r="E3" s="37"/>
      <c r="F3" s="37"/>
      <c r="G3" s="37"/>
    </row>
    <row r="4" spans="1:7" ht="14.25">
      <c r="A4" s="167" t="s">
        <v>42</v>
      </c>
      <c r="B4" s="167"/>
      <c r="C4" s="167"/>
      <c r="D4" s="167"/>
      <c r="E4" s="167"/>
      <c r="F4" s="167"/>
      <c r="G4" s="167"/>
    </row>
    <row r="5" spans="1:7" ht="84">
      <c r="A5" s="6"/>
      <c r="B5" s="57" t="s">
        <v>14</v>
      </c>
      <c r="C5" s="57" t="s">
        <v>0</v>
      </c>
      <c r="D5" s="58" t="s">
        <v>12</v>
      </c>
      <c r="E5" s="58" t="s">
        <v>13</v>
      </c>
      <c r="F5" s="58" t="s">
        <v>43</v>
      </c>
      <c r="G5" s="59" t="s">
        <v>5</v>
      </c>
    </row>
    <row r="6" spans="1:7" ht="64.5">
      <c r="A6" s="6">
        <v>1</v>
      </c>
      <c r="B6" s="83" t="s">
        <v>111</v>
      </c>
      <c r="C6" s="84" t="s">
        <v>33</v>
      </c>
      <c r="D6" s="85">
        <v>107.6</v>
      </c>
      <c r="E6" s="85">
        <v>121.9</v>
      </c>
      <c r="F6" s="60">
        <v>100</v>
      </c>
      <c r="G6" s="59"/>
    </row>
    <row r="7" spans="1:7" ht="14.25">
      <c r="A7" s="43">
        <v>1</v>
      </c>
      <c r="B7" s="44"/>
      <c r="C7" s="45"/>
      <c r="D7" s="46"/>
      <c r="E7" s="46"/>
      <c r="F7" s="41">
        <v>100</v>
      </c>
      <c r="G7" s="47"/>
    </row>
    <row r="8" spans="1:7" ht="49.5" customHeight="1" thickBot="1">
      <c r="A8" s="130" t="s">
        <v>2</v>
      </c>
      <c r="B8" s="131"/>
      <c r="C8" s="131"/>
      <c r="D8" s="131"/>
      <c r="E8" s="131"/>
      <c r="F8" s="132"/>
      <c r="G8" s="48">
        <f>F7/A6</f>
        <v>100</v>
      </c>
    </row>
    <row r="9" spans="1:7" ht="15">
      <c r="A9" s="49"/>
      <c r="B9" s="49"/>
      <c r="C9" s="49"/>
      <c r="D9" s="49"/>
      <c r="E9" s="49"/>
      <c r="F9" s="49"/>
      <c r="G9" s="50"/>
    </row>
    <row r="10" spans="1:7" ht="52.5" customHeight="1" thickBot="1">
      <c r="A10" s="212" t="s">
        <v>50</v>
      </c>
      <c r="B10" s="213"/>
      <c r="C10" s="213"/>
      <c r="D10" s="213"/>
      <c r="E10" s="213"/>
      <c r="F10" s="213"/>
      <c r="G10" s="1"/>
    </row>
    <row r="11" spans="1:7" ht="38.25" customHeight="1">
      <c r="A11" s="2"/>
      <c r="B11" s="137" t="s">
        <v>51</v>
      </c>
      <c r="C11" s="137"/>
      <c r="D11" s="201" t="s">
        <v>52</v>
      </c>
      <c r="E11" s="201"/>
      <c r="F11" s="201" t="s">
        <v>53</v>
      </c>
      <c r="G11" s="202"/>
    </row>
    <row r="12" spans="1:7" ht="14.25">
      <c r="A12" s="51">
        <v>1</v>
      </c>
      <c r="B12" s="210" t="s">
        <v>109</v>
      </c>
      <c r="C12" s="210"/>
      <c r="D12" s="211"/>
      <c r="E12" s="211"/>
      <c r="F12" s="121"/>
      <c r="G12" s="214"/>
    </row>
    <row r="13" spans="1:7" ht="34.5" customHeight="1" thickBot="1">
      <c r="A13" s="215" t="s">
        <v>4</v>
      </c>
      <c r="B13" s="216"/>
      <c r="C13" s="216"/>
      <c r="D13" s="216"/>
      <c r="E13" s="216"/>
      <c r="F13" s="217"/>
      <c r="G13" s="218"/>
    </row>
    <row r="14" spans="1:7" ht="15" thickBot="1">
      <c r="A14" s="53"/>
      <c r="B14" s="53"/>
      <c r="C14" s="53"/>
      <c r="D14" s="53"/>
      <c r="E14" s="18"/>
      <c r="F14" s="18"/>
      <c r="G14" s="18"/>
    </row>
    <row r="15" spans="1:9" ht="37.5" customHeight="1">
      <c r="A15" s="219" t="s">
        <v>56</v>
      </c>
      <c r="B15" s="220"/>
      <c r="C15" s="220"/>
      <c r="D15" s="220"/>
      <c r="E15" s="220"/>
      <c r="F15" s="221"/>
      <c r="G15" s="54"/>
      <c r="I15" s="86"/>
    </row>
    <row r="16" spans="1:7" ht="14.25">
      <c r="A16" s="180"/>
      <c r="B16" s="181"/>
      <c r="C16" s="181"/>
      <c r="D16" s="181"/>
      <c r="E16" s="181" t="s">
        <v>57</v>
      </c>
      <c r="F16" s="182"/>
      <c r="G16" s="54"/>
    </row>
    <row r="17" spans="1:7" ht="15" thickBot="1">
      <c r="A17" s="183" t="s">
        <v>58</v>
      </c>
      <c r="B17" s="184"/>
      <c r="C17" s="184"/>
      <c r="D17" s="184"/>
      <c r="E17" s="185">
        <v>100</v>
      </c>
      <c r="F17" s="186"/>
      <c r="G17" s="54"/>
    </row>
    <row r="18" spans="1:7" ht="15" thickBot="1">
      <c r="A18" s="55"/>
      <c r="B18" s="55"/>
      <c r="C18" s="55"/>
      <c r="D18" s="55"/>
      <c r="E18" s="55"/>
      <c r="F18" s="55"/>
      <c r="G18" s="1"/>
    </row>
    <row r="19" spans="1:7" ht="42" customHeight="1" thickBot="1">
      <c r="A19" s="192" t="s">
        <v>59</v>
      </c>
      <c r="B19" s="193"/>
      <c r="C19" s="193"/>
      <c r="D19" s="193"/>
      <c r="E19" s="193"/>
      <c r="F19" s="194"/>
      <c r="G19" s="1"/>
    </row>
    <row r="20" spans="1:7" ht="14.25">
      <c r="A20" s="195" t="s">
        <v>15</v>
      </c>
      <c r="B20" s="196"/>
      <c r="C20" s="196"/>
      <c r="D20" s="196" t="s">
        <v>20</v>
      </c>
      <c r="E20" s="196"/>
      <c r="F20" s="197"/>
      <c r="G20" s="1"/>
    </row>
    <row r="21" spans="1:7" ht="14.25">
      <c r="A21" s="198" t="s">
        <v>9</v>
      </c>
      <c r="B21" s="199"/>
      <c r="C21" s="199"/>
      <c r="D21" s="181" t="s">
        <v>6</v>
      </c>
      <c r="E21" s="181"/>
      <c r="F21" s="182"/>
      <c r="G21" s="1"/>
    </row>
    <row r="22" spans="1:7" ht="14.25">
      <c r="A22" s="198" t="s">
        <v>10</v>
      </c>
      <c r="B22" s="199"/>
      <c r="C22" s="199"/>
      <c r="D22" s="181" t="s">
        <v>7</v>
      </c>
      <c r="E22" s="181"/>
      <c r="F22" s="182"/>
      <c r="G22" s="1"/>
    </row>
    <row r="23" spans="1:7" ht="15" thickBot="1">
      <c r="A23" s="187" t="s">
        <v>11</v>
      </c>
      <c r="B23" s="188"/>
      <c r="C23" s="188"/>
      <c r="D23" s="189" t="s">
        <v>8</v>
      </c>
      <c r="E23" s="189"/>
      <c r="F23" s="190"/>
      <c r="G23" s="1"/>
    </row>
    <row r="24" spans="1:6" ht="14.25">
      <c r="A24" s="56"/>
      <c r="B24" s="56"/>
      <c r="C24" s="56"/>
      <c r="D24" s="56"/>
      <c r="E24" s="56"/>
      <c r="F24" s="56"/>
    </row>
    <row r="25" spans="1:6" ht="14.25">
      <c r="A25" s="191" t="s">
        <v>112</v>
      </c>
      <c r="B25" s="191"/>
      <c r="C25" s="191"/>
      <c r="D25" s="191"/>
      <c r="E25" s="191"/>
      <c r="F25" s="191"/>
    </row>
  </sheetData>
  <sheetProtection/>
  <mergeCells count="27">
    <mergeCell ref="A25:F25"/>
    <mergeCell ref="A21:C21"/>
    <mergeCell ref="D21:F21"/>
    <mergeCell ref="A22:C22"/>
    <mergeCell ref="D22:F22"/>
    <mergeCell ref="A23:C23"/>
    <mergeCell ref="D23:F23"/>
    <mergeCell ref="A16:D16"/>
    <mergeCell ref="E16:F16"/>
    <mergeCell ref="A17:D17"/>
    <mergeCell ref="E17:F17"/>
    <mergeCell ref="A19:F19"/>
    <mergeCell ref="A20:C20"/>
    <mergeCell ref="D20:F20"/>
    <mergeCell ref="B12:C12"/>
    <mergeCell ref="D12:E12"/>
    <mergeCell ref="F12:G12"/>
    <mergeCell ref="A13:E13"/>
    <mergeCell ref="F13:G13"/>
    <mergeCell ref="A15:F15"/>
    <mergeCell ref="A2:G2"/>
    <mergeCell ref="A4:G4"/>
    <mergeCell ref="A8:F8"/>
    <mergeCell ref="A10:F10"/>
    <mergeCell ref="B11:C11"/>
    <mergeCell ref="D11:E11"/>
    <mergeCell ref="F11:G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4">
      <selection activeCell="J12" sqref="J12"/>
    </sheetView>
  </sheetViews>
  <sheetFormatPr defaultColWidth="9.140625" defaultRowHeight="15"/>
  <cols>
    <col min="1" max="1" width="3.8515625" style="99" customWidth="1"/>
    <col min="2" max="2" width="27.57421875" style="99" customWidth="1"/>
    <col min="3" max="5" width="8.7109375" style="99" customWidth="1"/>
    <col min="6" max="6" width="14.8515625" style="99" customWidth="1"/>
    <col min="7" max="7" width="25.8515625" style="99" customWidth="1"/>
    <col min="8" max="16384" width="8.7109375" style="99" customWidth="1"/>
  </cols>
  <sheetData>
    <row r="1" spans="1:7" ht="14.25">
      <c r="A1" s="54"/>
      <c r="B1" s="54"/>
      <c r="C1" s="54"/>
      <c r="D1" s="54"/>
      <c r="E1" s="54"/>
      <c r="F1" s="54"/>
      <c r="G1" s="54" t="s">
        <v>16</v>
      </c>
    </row>
    <row r="2" spans="1:7" ht="102" customHeight="1">
      <c r="A2" s="222" t="s">
        <v>113</v>
      </c>
      <c r="B2" s="223"/>
      <c r="C2" s="223"/>
      <c r="D2" s="223"/>
      <c r="E2" s="223"/>
      <c r="F2" s="223"/>
      <c r="G2" s="224"/>
    </row>
    <row r="3" spans="1:7" ht="14.25">
      <c r="A3" s="100"/>
      <c r="B3" s="100"/>
      <c r="C3" s="100"/>
      <c r="D3" s="100"/>
      <c r="E3" s="100"/>
      <c r="F3" s="100"/>
      <c r="G3" s="100"/>
    </row>
    <row r="4" spans="1:7" ht="15" thickBot="1">
      <c r="A4" s="225" t="s">
        <v>42</v>
      </c>
      <c r="B4" s="225"/>
      <c r="C4" s="225"/>
      <c r="D4" s="225"/>
      <c r="E4" s="225"/>
      <c r="F4" s="225"/>
      <c r="G4" s="225"/>
    </row>
    <row r="5" spans="1:7" ht="94.5">
      <c r="A5" s="101"/>
      <c r="B5" s="102" t="s">
        <v>14</v>
      </c>
      <c r="C5" s="102" t="s">
        <v>0</v>
      </c>
      <c r="D5" s="103" t="s">
        <v>12</v>
      </c>
      <c r="E5" s="103" t="s">
        <v>13</v>
      </c>
      <c r="F5" s="103" t="s">
        <v>43</v>
      </c>
      <c r="G5" s="104" t="s">
        <v>5</v>
      </c>
    </row>
    <row r="6" spans="1:7" ht="51.75">
      <c r="A6" s="105">
        <v>1</v>
      </c>
      <c r="B6" s="87" t="s">
        <v>114</v>
      </c>
      <c r="C6" s="88" t="s">
        <v>115</v>
      </c>
      <c r="D6" s="89">
        <v>430</v>
      </c>
      <c r="E6" s="89">
        <v>430</v>
      </c>
      <c r="F6" s="106">
        <f>E6/D6*100</f>
        <v>100</v>
      </c>
      <c r="G6" s="107"/>
    </row>
    <row r="7" spans="1:7" ht="25.5">
      <c r="A7" s="105"/>
      <c r="B7" s="90" t="s">
        <v>116</v>
      </c>
      <c r="C7" s="88"/>
      <c r="D7" s="91"/>
      <c r="E7" s="91"/>
      <c r="F7" s="106"/>
      <c r="G7" s="107"/>
    </row>
    <row r="8" spans="1:7" ht="14.25">
      <c r="A8" s="105">
        <v>2</v>
      </c>
      <c r="B8" s="92" t="s">
        <v>117</v>
      </c>
      <c r="C8" s="88" t="s">
        <v>45</v>
      </c>
      <c r="D8" s="91">
        <v>155513</v>
      </c>
      <c r="E8" s="91">
        <v>155513</v>
      </c>
      <c r="F8" s="106">
        <v>100</v>
      </c>
      <c r="G8" s="107"/>
    </row>
    <row r="9" spans="1:7" ht="14.25">
      <c r="A9" s="105">
        <v>3</v>
      </c>
      <c r="B9" s="92" t="s">
        <v>118</v>
      </c>
      <c r="C9" s="88" t="s">
        <v>45</v>
      </c>
      <c r="D9" s="91">
        <v>36554</v>
      </c>
      <c r="E9" s="91">
        <v>36554</v>
      </c>
      <c r="F9" s="106">
        <f>E9/D9*100</f>
        <v>100</v>
      </c>
      <c r="G9" s="107"/>
    </row>
    <row r="10" spans="1:7" ht="14.25">
      <c r="A10" s="108">
        <v>4</v>
      </c>
      <c r="B10" s="92" t="s">
        <v>119</v>
      </c>
      <c r="C10" s="226" t="s">
        <v>45</v>
      </c>
      <c r="D10" s="89">
        <v>1360</v>
      </c>
      <c r="E10" s="91">
        <v>1360</v>
      </c>
      <c r="F10" s="106">
        <v>100</v>
      </c>
      <c r="G10" s="64"/>
    </row>
    <row r="11" spans="1:7" ht="25.5">
      <c r="A11" s="108"/>
      <c r="B11" s="92" t="s">
        <v>120</v>
      </c>
      <c r="C11" s="227"/>
      <c r="D11" s="76"/>
      <c r="E11" s="91">
        <v>283</v>
      </c>
      <c r="F11" s="106"/>
      <c r="G11" s="64"/>
    </row>
    <row r="12" spans="1:7" ht="25.5">
      <c r="A12" s="108"/>
      <c r="B12" s="90" t="s">
        <v>121</v>
      </c>
      <c r="C12" s="45"/>
      <c r="D12" s="76"/>
      <c r="E12" s="93"/>
      <c r="F12" s="106"/>
      <c r="G12" s="64"/>
    </row>
    <row r="13" spans="1:7" ht="14.25">
      <c r="A13" s="108">
        <v>5</v>
      </c>
      <c r="B13" s="92" t="s">
        <v>117</v>
      </c>
      <c r="C13" s="88" t="s">
        <v>122</v>
      </c>
      <c r="D13" s="89">
        <v>1855</v>
      </c>
      <c r="E13" s="91">
        <v>1855</v>
      </c>
      <c r="F13" s="106">
        <v>100</v>
      </c>
      <c r="G13" s="64"/>
    </row>
    <row r="14" spans="1:7" ht="14.25">
      <c r="A14" s="108">
        <v>6</v>
      </c>
      <c r="B14" s="92" t="s">
        <v>118</v>
      </c>
      <c r="C14" s="88" t="s">
        <v>122</v>
      </c>
      <c r="D14" s="89">
        <v>5080</v>
      </c>
      <c r="E14" s="91">
        <v>5080</v>
      </c>
      <c r="F14" s="106">
        <f>E14/D14*100</f>
        <v>100</v>
      </c>
      <c r="G14" s="64"/>
    </row>
    <row r="15" spans="1:7" ht="25.5">
      <c r="A15" s="108">
        <v>7</v>
      </c>
      <c r="B15" s="92" t="s">
        <v>123</v>
      </c>
      <c r="C15" s="88" t="s">
        <v>122</v>
      </c>
      <c r="D15" s="89">
        <v>418.3</v>
      </c>
      <c r="E15" s="109">
        <v>418.3</v>
      </c>
      <c r="F15" s="106">
        <v>100</v>
      </c>
      <c r="G15" s="64"/>
    </row>
    <row r="16" spans="1:7" ht="14.25">
      <c r="A16" s="110">
        <v>8</v>
      </c>
      <c r="B16" s="92" t="s">
        <v>119</v>
      </c>
      <c r="C16" s="226" t="s">
        <v>122</v>
      </c>
      <c r="D16" s="111">
        <v>19</v>
      </c>
      <c r="E16" s="91">
        <v>19</v>
      </c>
      <c r="F16" s="106">
        <v>100</v>
      </c>
      <c r="G16" s="112"/>
    </row>
    <row r="17" spans="1:7" ht="26.25" thickBot="1">
      <c r="A17" s="113"/>
      <c r="B17" s="92" t="s">
        <v>120</v>
      </c>
      <c r="C17" s="227"/>
      <c r="D17" s="76">
        <v>7.1</v>
      </c>
      <c r="E17" s="109">
        <v>7.1</v>
      </c>
      <c r="F17" s="106"/>
      <c r="G17" s="114"/>
    </row>
    <row r="18" spans="1:7" ht="14.25">
      <c r="A18" s="115">
        <v>8</v>
      </c>
      <c r="B18" s="116"/>
      <c r="C18" s="45"/>
      <c r="D18" s="46"/>
      <c r="E18" s="46"/>
      <c r="F18" s="106">
        <f>SUM(F6:F17)</f>
        <v>800</v>
      </c>
      <c r="G18" s="117"/>
    </row>
    <row r="19" spans="1:7" ht="37.5" customHeight="1" thickBot="1">
      <c r="A19" s="228" t="s">
        <v>2</v>
      </c>
      <c r="B19" s="229"/>
      <c r="C19" s="229"/>
      <c r="D19" s="229"/>
      <c r="E19" s="229"/>
      <c r="F19" s="230"/>
      <c r="G19" s="48">
        <f>F18/A18</f>
        <v>100</v>
      </c>
    </row>
    <row r="20" spans="1:7" ht="15">
      <c r="A20" s="53"/>
      <c r="B20" s="53"/>
      <c r="C20" s="53"/>
      <c r="D20" s="53"/>
      <c r="E20" s="53"/>
      <c r="F20" s="53"/>
      <c r="G20" s="50"/>
    </row>
    <row r="21" spans="1:7" ht="48" customHeight="1" thickBot="1">
      <c r="A21" s="231" t="s">
        <v>50</v>
      </c>
      <c r="B21" s="232"/>
      <c r="C21" s="232"/>
      <c r="D21" s="232"/>
      <c r="E21" s="232"/>
      <c r="F21" s="232"/>
      <c r="G21" s="54"/>
    </row>
    <row r="22" spans="1:7" ht="37.5" customHeight="1">
      <c r="A22" s="101"/>
      <c r="B22" s="233" t="s">
        <v>51</v>
      </c>
      <c r="C22" s="233"/>
      <c r="D22" s="234" t="s">
        <v>52</v>
      </c>
      <c r="E22" s="234"/>
      <c r="F22" s="234" t="s">
        <v>53</v>
      </c>
      <c r="G22" s="235"/>
    </row>
    <row r="23" spans="1:7" ht="14.25">
      <c r="A23" s="118">
        <v>1</v>
      </c>
      <c r="B23" s="173" t="s">
        <v>124</v>
      </c>
      <c r="C23" s="173"/>
      <c r="D23" s="174"/>
      <c r="E23" s="174"/>
      <c r="F23" s="236"/>
      <c r="G23" s="237"/>
    </row>
    <row r="24" spans="1:7" ht="14.25">
      <c r="A24" s="52"/>
      <c r="B24" s="238"/>
      <c r="C24" s="239"/>
      <c r="D24" s="236"/>
      <c r="E24" s="240"/>
      <c r="F24" s="241"/>
      <c r="G24" s="242"/>
    </row>
    <row r="25" spans="1:7" ht="52.5" customHeight="1" thickBot="1">
      <c r="A25" s="215" t="s">
        <v>4</v>
      </c>
      <c r="B25" s="216"/>
      <c r="C25" s="216"/>
      <c r="D25" s="216"/>
      <c r="E25" s="216"/>
      <c r="F25" s="217"/>
      <c r="G25" s="218"/>
    </row>
    <row r="26" spans="1:7" ht="15" thickBot="1">
      <c r="A26" s="53"/>
      <c r="B26" s="53"/>
      <c r="C26" s="53"/>
      <c r="D26" s="53"/>
      <c r="E26" s="18"/>
      <c r="F26" s="18"/>
      <c r="G26" s="18"/>
    </row>
    <row r="27" spans="1:7" ht="14.25">
      <c r="A27" s="177" t="s">
        <v>56</v>
      </c>
      <c r="B27" s="178"/>
      <c r="C27" s="178"/>
      <c r="D27" s="178"/>
      <c r="E27" s="178"/>
      <c r="F27" s="179"/>
      <c r="G27" s="54"/>
    </row>
    <row r="28" spans="1:7" ht="14.25">
      <c r="A28" s="243"/>
      <c r="B28" s="175"/>
      <c r="C28" s="175"/>
      <c r="D28" s="175"/>
      <c r="E28" s="175" t="s">
        <v>57</v>
      </c>
      <c r="F28" s="244"/>
      <c r="G28" s="54"/>
    </row>
    <row r="29" spans="1:7" ht="15" thickBot="1">
      <c r="A29" s="245" t="s">
        <v>58</v>
      </c>
      <c r="B29" s="246"/>
      <c r="C29" s="246"/>
      <c r="D29" s="246"/>
      <c r="E29" s="217">
        <f>G19</f>
        <v>100</v>
      </c>
      <c r="F29" s="218"/>
      <c r="G29" s="54"/>
    </row>
    <row r="30" spans="1:7" ht="15" thickBot="1">
      <c r="A30" s="54"/>
      <c r="B30" s="54"/>
      <c r="C30" s="54"/>
      <c r="D30" s="54"/>
      <c r="E30" s="54"/>
      <c r="F30" s="54"/>
      <c r="G30" s="54"/>
    </row>
    <row r="31" spans="1:7" ht="36" customHeight="1" thickBot="1">
      <c r="A31" s="247" t="s">
        <v>59</v>
      </c>
      <c r="B31" s="248"/>
      <c r="C31" s="248"/>
      <c r="D31" s="248"/>
      <c r="E31" s="248"/>
      <c r="F31" s="249"/>
      <c r="G31" s="54"/>
    </row>
    <row r="32" spans="1:7" ht="14.25">
      <c r="A32" s="250" t="s">
        <v>15</v>
      </c>
      <c r="B32" s="233"/>
      <c r="C32" s="233"/>
      <c r="D32" s="233" t="s">
        <v>20</v>
      </c>
      <c r="E32" s="233"/>
      <c r="F32" s="251"/>
      <c r="G32" s="54"/>
    </row>
    <row r="33" spans="1:7" ht="14.25">
      <c r="A33" s="253" t="s">
        <v>9</v>
      </c>
      <c r="B33" s="254"/>
      <c r="C33" s="254"/>
      <c r="D33" s="175" t="s">
        <v>6</v>
      </c>
      <c r="E33" s="175"/>
      <c r="F33" s="244"/>
      <c r="G33" s="54"/>
    </row>
    <row r="34" spans="1:7" ht="14.25">
      <c r="A34" s="253" t="s">
        <v>10</v>
      </c>
      <c r="B34" s="254"/>
      <c r="C34" s="254"/>
      <c r="D34" s="175" t="s">
        <v>7</v>
      </c>
      <c r="E34" s="175"/>
      <c r="F34" s="244"/>
      <c r="G34" s="54"/>
    </row>
    <row r="35" spans="1:7" ht="15" thickBot="1">
      <c r="A35" s="255" t="s">
        <v>11</v>
      </c>
      <c r="B35" s="256"/>
      <c r="C35" s="256"/>
      <c r="D35" s="257" t="s">
        <v>8</v>
      </c>
      <c r="E35" s="257"/>
      <c r="F35" s="258"/>
      <c r="G35" s="54"/>
    </row>
    <row r="37" spans="1:6" ht="79.5" customHeight="1">
      <c r="A37" s="252" t="s">
        <v>60</v>
      </c>
      <c r="B37" s="252"/>
      <c r="C37" s="252"/>
      <c r="D37" s="252"/>
      <c r="E37" s="252"/>
      <c r="F37" s="252"/>
    </row>
  </sheetData>
  <sheetProtection/>
  <mergeCells count="32">
    <mergeCell ref="A37:F37"/>
    <mergeCell ref="A33:C33"/>
    <mergeCell ref="D33:F33"/>
    <mergeCell ref="A34:C34"/>
    <mergeCell ref="D34:F34"/>
    <mergeCell ref="A35:C35"/>
    <mergeCell ref="D35:F35"/>
    <mergeCell ref="A28:D28"/>
    <mergeCell ref="E28:F28"/>
    <mergeCell ref="A29:D29"/>
    <mergeCell ref="E29:F29"/>
    <mergeCell ref="A31:F31"/>
    <mergeCell ref="A32:C32"/>
    <mergeCell ref="D32:F32"/>
    <mergeCell ref="B24:C24"/>
    <mergeCell ref="D24:E24"/>
    <mergeCell ref="F24:G24"/>
    <mergeCell ref="A25:E25"/>
    <mergeCell ref="F25:G25"/>
    <mergeCell ref="A27:F27"/>
    <mergeCell ref="B22:C22"/>
    <mergeCell ref="D22:E22"/>
    <mergeCell ref="F22:G22"/>
    <mergeCell ref="B23:C23"/>
    <mergeCell ref="D23:E23"/>
    <mergeCell ref="F23:G23"/>
    <mergeCell ref="A2:G2"/>
    <mergeCell ref="A4:G4"/>
    <mergeCell ref="C10:C11"/>
    <mergeCell ref="C16:C17"/>
    <mergeCell ref="A19:F19"/>
    <mergeCell ref="A21:F2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L40" sqref="L40"/>
    </sheetView>
  </sheetViews>
  <sheetFormatPr defaultColWidth="9.140625" defaultRowHeight="15"/>
  <cols>
    <col min="1" max="1" width="2.57421875" style="0" customWidth="1"/>
    <col min="2" max="2" width="35.00390625" style="0" customWidth="1"/>
    <col min="4" max="4" width="11.421875" style="0" customWidth="1"/>
    <col min="5" max="5" width="10.57421875" style="0" customWidth="1"/>
    <col min="6" max="6" width="15.57421875" style="0" customWidth="1"/>
    <col min="7" max="7" width="12.00390625" style="0" customWidth="1"/>
  </cols>
  <sheetData>
    <row r="1" spans="1:7" ht="15" thickBot="1">
      <c r="A1" s="1"/>
      <c r="B1" s="1"/>
      <c r="C1" s="1"/>
      <c r="D1" s="1"/>
      <c r="E1" s="1"/>
      <c r="F1" s="1"/>
      <c r="G1" s="1" t="s">
        <v>16</v>
      </c>
    </row>
    <row r="2" spans="1:7" ht="82.5" customHeight="1" thickBot="1">
      <c r="A2" s="123" t="s">
        <v>125</v>
      </c>
      <c r="B2" s="124"/>
      <c r="C2" s="124"/>
      <c r="D2" s="124"/>
      <c r="E2" s="124"/>
      <c r="F2" s="124"/>
      <c r="G2" s="125"/>
    </row>
    <row r="3" spans="1:7" ht="14.25">
      <c r="A3" s="135" t="s">
        <v>61</v>
      </c>
      <c r="B3" s="135"/>
      <c r="C3" s="135"/>
      <c r="D3" s="135"/>
      <c r="E3" s="135"/>
      <c r="F3" s="135"/>
      <c r="G3" s="135"/>
    </row>
    <row r="4" spans="1:7" ht="15" thickBot="1">
      <c r="A4" s="126" t="s">
        <v>62</v>
      </c>
      <c r="B4" s="126"/>
      <c r="C4" s="126"/>
      <c r="D4" s="126"/>
      <c r="E4" s="126"/>
      <c r="F4" s="126"/>
      <c r="G4" s="126"/>
    </row>
    <row r="5" spans="1:7" ht="94.5">
      <c r="A5" s="2"/>
      <c r="B5" s="3" t="s">
        <v>14</v>
      </c>
      <c r="C5" s="3" t="s">
        <v>0</v>
      </c>
      <c r="D5" s="13" t="s">
        <v>12</v>
      </c>
      <c r="E5" s="13" t="s">
        <v>13</v>
      </c>
      <c r="F5" s="13" t="s">
        <v>18</v>
      </c>
      <c r="G5" s="4" t="s">
        <v>5</v>
      </c>
    </row>
    <row r="6" spans="1:7" ht="28.5">
      <c r="A6" s="5">
        <v>1</v>
      </c>
      <c r="B6" s="94" t="s">
        <v>126</v>
      </c>
      <c r="C6" s="6" t="s">
        <v>33</v>
      </c>
      <c r="D6" s="6">
        <v>14</v>
      </c>
      <c r="E6" s="1">
        <v>31</v>
      </c>
      <c r="F6" s="95">
        <v>100</v>
      </c>
      <c r="G6" s="7"/>
    </row>
    <row r="7" spans="1:7" ht="28.5">
      <c r="A7" s="5">
        <v>2</v>
      </c>
      <c r="B7" s="94" t="s">
        <v>127</v>
      </c>
      <c r="C7" s="6" t="s">
        <v>33</v>
      </c>
      <c r="D7" s="6">
        <v>25</v>
      </c>
      <c r="E7" s="6">
        <v>39.9</v>
      </c>
      <c r="F7" s="95">
        <v>100</v>
      </c>
      <c r="G7" s="7"/>
    </row>
    <row r="8" spans="1:7" ht="112.5">
      <c r="A8" s="5">
        <v>3</v>
      </c>
      <c r="B8" s="94" t="s">
        <v>128</v>
      </c>
      <c r="C8" s="6"/>
      <c r="D8" s="6"/>
      <c r="E8" s="6"/>
      <c r="F8" s="95"/>
      <c r="G8" s="7"/>
    </row>
    <row r="9" spans="1:7" ht="14.25">
      <c r="A9" s="5"/>
      <c r="B9" s="94" t="s">
        <v>129</v>
      </c>
      <c r="C9" s="6"/>
      <c r="D9" s="6"/>
      <c r="E9" s="6"/>
      <c r="F9" s="95"/>
      <c r="G9" s="7"/>
    </row>
    <row r="10" spans="1:7" ht="14.25">
      <c r="A10" s="5"/>
      <c r="B10" s="94" t="s">
        <v>130</v>
      </c>
      <c r="C10" s="6" t="s">
        <v>33</v>
      </c>
      <c r="D10" s="6">
        <v>99</v>
      </c>
      <c r="E10" s="6">
        <v>104</v>
      </c>
      <c r="F10" s="95">
        <v>100</v>
      </c>
      <c r="G10" s="7"/>
    </row>
    <row r="11" spans="1:7" ht="14.25">
      <c r="A11" s="5"/>
      <c r="B11" s="94" t="s">
        <v>131</v>
      </c>
      <c r="C11" s="6" t="s">
        <v>33</v>
      </c>
      <c r="D11" s="6">
        <v>96</v>
      </c>
      <c r="E11" s="6">
        <v>178.6</v>
      </c>
      <c r="F11" s="95">
        <v>100</v>
      </c>
      <c r="G11" s="7"/>
    </row>
    <row r="12" spans="1:7" ht="14.25">
      <c r="A12" s="5"/>
      <c r="B12" s="94" t="s">
        <v>132</v>
      </c>
      <c r="C12" s="6" t="s">
        <v>33</v>
      </c>
      <c r="D12" s="6">
        <v>94</v>
      </c>
      <c r="E12" s="6">
        <v>133.5</v>
      </c>
      <c r="F12" s="95">
        <v>100</v>
      </c>
      <c r="G12" s="7"/>
    </row>
    <row r="13" spans="1:7" ht="14.25">
      <c r="A13" s="5"/>
      <c r="B13" s="94" t="s">
        <v>133</v>
      </c>
      <c r="C13" s="6" t="s">
        <v>33</v>
      </c>
      <c r="D13" s="6">
        <v>85</v>
      </c>
      <c r="E13" s="6">
        <v>160.5</v>
      </c>
      <c r="F13" s="95">
        <v>100</v>
      </c>
      <c r="G13" s="7"/>
    </row>
    <row r="14" spans="1:7" ht="14.25">
      <c r="A14" s="5"/>
      <c r="B14" s="94" t="s">
        <v>134</v>
      </c>
      <c r="C14" s="6" t="s">
        <v>33</v>
      </c>
      <c r="D14" s="6">
        <v>85</v>
      </c>
      <c r="E14" s="6">
        <v>101.4</v>
      </c>
      <c r="F14" s="95">
        <v>100</v>
      </c>
      <c r="G14" s="7"/>
    </row>
    <row r="15" spans="1:7" ht="14.25">
      <c r="A15" s="5"/>
      <c r="B15" s="94" t="s">
        <v>135</v>
      </c>
      <c r="C15" s="6" t="s">
        <v>33</v>
      </c>
      <c r="D15" s="6">
        <v>85</v>
      </c>
      <c r="E15" s="6">
        <v>154.4</v>
      </c>
      <c r="F15" s="95">
        <v>100</v>
      </c>
      <c r="G15" s="7"/>
    </row>
    <row r="16" spans="1:7" ht="14.25">
      <c r="A16" s="5"/>
      <c r="B16" s="94" t="s">
        <v>136</v>
      </c>
      <c r="C16" s="6" t="s">
        <v>33</v>
      </c>
      <c r="D16" s="6">
        <v>65</v>
      </c>
      <c r="E16" s="6">
        <v>81.3</v>
      </c>
      <c r="F16" s="95">
        <v>100</v>
      </c>
      <c r="G16" s="7"/>
    </row>
    <row r="17" spans="1:7" ht="56.25">
      <c r="A17" s="5">
        <v>4</v>
      </c>
      <c r="B17" s="94" t="s">
        <v>137</v>
      </c>
      <c r="C17" s="6"/>
      <c r="D17" s="6"/>
      <c r="E17" s="6"/>
      <c r="F17" s="95"/>
      <c r="G17" s="7"/>
    </row>
    <row r="18" spans="1:7" ht="14.25">
      <c r="A18" s="5"/>
      <c r="B18" s="96" t="s">
        <v>138</v>
      </c>
      <c r="C18" s="6" t="s">
        <v>33</v>
      </c>
      <c r="D18" s="6">
        <v>80</v>
      </c>
      <c r="E18" s="6">
        <v>91.8</v>
      </c>
      <c r="F18" s="95">
        <v>100</v>
      </c>
      <c r="G18" s="7"/>
    </row>
    <row r="19" spans="1:7" ht="14.25">
      <c r="A19" s="5"/>
      <c r="B19" s="96" t="s">
        <v>139</v>
      </c>
      <c r="C19" s="6" t="s">
        <v>33</v>
      </c>
      <c r="D19" s="6">
        <v>50</v>
      </c>
      <c r="E19" s="6">
        <v>67.4</v>
      </c>
      <c r="F19" s="95">
        <v>100</v>
      </c>
      <c r="G19" s="7"/>
    </row>
    <row r="20" spans="1:7" ht="28.5">
      <c r="A20" s="5"/>
      <c r="B20" s="97" t="s">
        <v>140</v>
      </c>
      <c r="C20" s="6" t="s">
        <v>33</v>
      </c>
      <c r="D20" s="6">
        <v>60</v>
      </c>
      <c r="E20" s="6">
        <v>57.8</v>
      </c>
      <c r="F20" s="27">
        <f>E20/D20*100</f>
        <v>96.33333333333333</v>
      </c>
      <c r="G20" s="7"/>
    </row>
    <row r="21" spans="1:7" ht="28.5">
      <c r="A21" s="5">
        <v>5</v>
      </c>
      <c r="B21" s="94" t="s">
        <v>141</v>
      </c>
      <c r="C21" s="6" t="s">
        <v>45</v>
      </c>
      <c r="D21" s="64">
        <v>1591</v>
      </c>
      <c r="E21" s="64">
        <v>1591</v>
      </c>
      <c r="F21" s="98">
        <f>E21/D21*100</f>
        <v>100</v>
      </c>
      <c r="G21" s="7"/>
    </row>
    <row r="22" spans="1:7" ht="14.25">
      <c r="A22" s="5"/>
      <c r="B22" s="6" t="s">
        <v>69</v>
      </c>
      <c r="C22" s="6"/>
      <c r="D22" s="6"/>
      <c r="E22" s="6"/>
      <c r="F22" s="95">
        <f>SUM(F6:F21)</f>
        <v>1296.3333333333333</v>
      </c>
      <c r="G22" s="7"/>
    </row>
    <row r="23" spans="1:7" ht="33" customHeight="1" thickBot="1">
      <c r="A23" s="130" t="s">
        <v>2</v>
      </c>
      <c r="B23" s="131"/>
      <c r="C23" s="131"/>
      <c r="D23" s="131"/>
      <c r="E23" s="131"/>
      <c r="F23" s="132"/>
      <c r="G23" s="70">
        <f>F22/13</f>
        <v>99.71794871794872</v>
      </c>
    </row>
    <row r="24" spans="1:7" ht="40.5" customHeight="1">
      <c r="A24" s="142" t="s">
        <v>19</v>
      </c>
      <c r="B24" s="142"/>
      <c r="C24" s="142"/>
      <c r="D24" s="142"/>
      <c r="E24" s="142"/>
      <c r="F24" s="142"/>
      <c r="G24" s="142"/>
    </row>
    <row r="25" spans="1:7" ht="31.5" customHeight="1" thickBot="1">
      <c r="A25" s="127" t="s">
        <v>50</v>
      </c>
      <c r="B25" s="127"/>
      <c r="C25" s="127"/>
      <c r="D25" s="127"/>
      <c r="E25" s="127"/>
      <c r="F25" s="127"/>
      <c r="G25" s="127"/>
    </row>
    <row r="26" spans="1:7" ht="38.25" customHeight="1">
      <c r="A26" s="2"/>
      <c r="B26" s="128" t="s">
        <v>51</v>
      </c>
      <c r="C26" s="129"/>
      <c r="D26" s="138" t="s">
        <v>52</v>
      </c>
      <c r="E26" s="139"/>
      <c r="F26" s="138" t="s">
        <v>53</v>
      </c>
      <c r="G26" s="259"/>
    </row>
    <row r="27" spans="1:7" ht="14.25">
      <c r="A27" s="5">
        <v>1</v>
      </c>
      <c r="B27" s="119" t="s">
        <v>142</v>
      </c>
      <c r="C27" s="120"/>
      <c r="D27" s="260">
        <v>1</v>
      </c>
      <c r="E27" s="261"/>
      <c r="F27" s="133"/>
      <c r="G27" s="134"/>
    </row>
    <row r="28" spans="1:7" ht="14.25">
      <c r="A28" s="5">
        <v>2</v>
      </c>
      <c r="B28" s="262" t="s">
        <v>143</v>
      </c>
      <c r="C28" s="263"/>
      <c r="D28" s="121">
        <v>1</v>
      </c>
      <c r="E28" s="122"/>
      <c r="F28" s="133"/>
      <c r="G28" s="134"/>
    </row>
    <row r="29" spans="1:7" ht="14.25">
      <c r="A29" s="5">
        <v>3</v>
      </c>
      <c r="B29" s="119" t="s">
        <v>144</v>
      </c>
      <c r="C29" s="120"/>
      <c r="D29" s="121">
        <v>1</v>
      </c>
      <c r="E29" s="122"/>
      <c r="F29" s="133"/>
      <c r="G29" s="134"/>
    </row>
    <row r="30" spans="1:7" ht="14.25">
      <c r="A30" s="9"/>
      <c r="B30" s="168" t="s">
        <v>21</v>
      </c>
      <c r="C30" s="168"/>
      <c r="D30" s="203">
        <f>SUM(D27:D29)*100</f>
        <v>300</v>
      </c>
      <c r="E30" s="203"/>
      <c r="F30" s="151"/>
      <c r="G30" s="152"/>
    </row>
    <row r="31" spans="1:7" ht="32.25" customHeight="1" thickBot="1">
      <c r="A31" s="204" t="s">
        <v>4</v>
      </c>
      <c r="B31" s="205"/>
      <c r="C31" s="205"/>
      <c r="D31" s="205"/>
      <c r="E31" s="205"/>
      <c r="F31" s="206">
        <f>D30/A29</f>
        <v>100</v>
      </c>
      <c r="G31" s="207"/>
    </row>
    <row r="32" spans="1:7" ht="14.25">
      <c r="A32" s="10"/>
      <c r="B32" s="10"/>
      <c r="C32" s="10"/>
      <c r="D32" s="10"/>
      <c r="E32" s="11"/>
      <c r="F32" s="8"/>
      <c r="G32" s="8"/>
    </row>
    <row r="33" spans="1:7" ht="15" thickBot="1">
      <c r="A33" s="17"/>
      <c r="B33" s="17"/>
      <c r="C33" s="17"/>
      <c r="D33" s="17"/>
      <c r="E33" s="17"/>
      <c r="F33" s="17"/>
      <c r="G33" s="18"/>
    </row>
    <row r="34" spans="1:7" ht="14.25">
      <c r="A34" s="264" t="s">
        <v>145</v>
      </c>
      <c r="B34" s="265"/>
      <c r="C34" s="265"/>
      <c r="D34" s="265"/>
      <c r="E34" s="265"/>
      <c r="F34" s="265"/>
      <c r="G34" s="266"/>
    </row>
    <row r="35" spans="1:7" ht="15" thickBot="1">
      <c r="A35" s="208" t="s">
        <v>146</v>
      </c>
      <c r="B35" s="209"/>
      <c r="C35" s="209"/>
      <c r="D35" s="209"/>
      <c r="E35" s="209"/>
      <c r="F35" s="209"/>
      <c r="G35" s="25">
        <f>0.8*G23+0.2*F31</f>
        <v>99.77435897435898</v>
      </c>
    </row>
    <row r="36" spans="1:7" ht="15" thickBot="1">
      <c r="A36" s="1"/>
      <c r="B36" s="1"/>
      <c r="C36" s="1"/>
      <c r="D36" s="1"/>
      <c r="E36" s="1"/>
      <c r="F36" s="1"/>
      <c r="G36" s="1"/>
    </row>
    <row r="37" spans="1:7" ht="36" customHeight="1" thickBot="1">
      <c r="A37" s="161" t="s">
        <v>17</v>
      </c>
      <c r="B37" s="162"/>
      <c r="C37" s="162"/>
      <c r="D37" s="162"/>
      <c r="E37" s="162"/>
      <c r="F37" s="163"/>
      <c r="G37" s="1"/>
    </row>
    <row r="38" spans="1:7" ht="14.25">
      <c r="A38" s="136" t="s">
        <v>15</v>
      </c>
      <c r="B38" s="137"/>
      <c r="C38" s="137"/>
      <c r="D38" s="137" t="s">
        <v>20</v>
      </c>
      <c r="E38" s="137"/>
      <c r="F38" s="153"/>
      <c r="G38" s="1"/>
    </row>
    <row r="39" spans="1:7" ht="14.25">
      <c r="A39" s="147" t="s">
        <v>9</v>
      </c>
      <c r="B39" s="148"/>
      <c r="C39" s="148"/>
      <c r="D39" s="151" t="s">
        <v>6</v>
      </c>
      <c r="E39" s="151"/>
      <c r="F39" s="152"/>
      <c r="G39" s="1"/>
    </row>
    <row r="40" spans="1:7" ht="14.25">
      <c r="A40" s="147" t="s">
        <v>10</v>
      </c>
      <c r="B40" s="148"/>
      <c r="C40" s="148"/>
      <c r="D40" s="151" t="s">
        <v>7</v>
      </c>
      <c r="E40" s="151"/>
      <c r="F40" s="152"/>
      <c r="G40" s="1"/>
    </row>
    <row r="41" spans="1:7" ht="15" thickBot="1">
      <c r="A41" s="149" t="s">
        <v>11</v>
      </c>
      <c r="B41" s="150"/>
      <c r="C41" s="150"/>
      <c r="D41" s="159" t="s">
        <v>8</v>
      </c>
      <c r="E41" s="159"/>
      <c r="F41" s="160"/>
      <c r="G41" s="1"/>
    </row>
    <row r="42" spans="1:6" ht="14.25">
      <c r="A42" s="156"/>
      <c r="B42" s="156"/>
      <c r="C42" s="156"/>
      <c r="D42" s="156"/>
      <c r="E42" s="156"/>
      <c r="F42" s="156"/>
    </row>
    <row r="43" spans="1:7" ht="14.25">
      <c r="A43" s="156" t="s">
        <v>22</v>
      </c>
      <c r="B43" s="156"/>
      <c r="C43" s="156"/>
      <c r="D43" s="156"/>
      <c r="E43" s="156"/>
      <c r="F43" s="156"/>
      <c r="G43" s="35"/>
    </row>
  </sheetData>
  <sheetProtection/>
  <mergeCells count="36">
    <mergeCell ref="A40:C40"/>
    <mergeCell ref="D40:F40"/>
    <mergeCell ref="A41:C41"/>
    <mergeCell ref="D41:F41"/>
    <mergeCell ref="A42:F42"/>
    <mergeCell ref="A43:F43"/>
    <mergeCell ref="A35:F35"/>
    <mergeCell ref="A37:F37"/>
    <mergeCell ref="A38:C38"/>
    <mergeCell ref="D38:F38"/>
    <mergeCell ref="A39:C39"/>
    <mergeCell ref="D39:F39"/>
    <mergeCell ref="B30:C30"/>
    <mergeCell ref="D30:E30"/>
    <mergeCell ref="F30:G30"/>
    <mergeCell ref="A31:E31"/>
    <mergeCell ref="F31:G31"/>
    <mergeCell ref="A34:G34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A2:G2"/>
    <mergeCell ref="A3:G3"/>
    <mergeCell ref="A4:G4"/>
    <mergeCell ref="A23:F23"/>
    <mergeCell ref="A24:G24"/>
    <mergeCell ref="A25:G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Мужичкова Елена Владимировна</cp:lastModifiedBy>
  <cp:lastPrinted>2017-01-17T07:20:25Z</cp:lastPrinted>
  <dcterms:created xsi:type="dcterms:W3CDTF">2014-01-29T06:13:10Z</dcterms:created>
  <dcterms:modified xsi:type="dcterms:W3CDTF">2017-04-05T07:42:51Z</dcterms:modified>
  <cp:category/>
  <cp:version/>
  <cp:contentType/>
  <cp:contentStatus/>
</cp:coreProperties>
</file>